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AlgorithmName="SHA-512" workbookHashValue="3qZ36PLKcEUhAnUGDcfkrq98e+iC6E9hkCLshvUOeqxfeJLQ4XUH4Gi/FWe4LNVOtZfDWqdJu+wj7jr7V/H5iA==" workbookSaltValue="G+LtzYp3nk14lenAD5XVDw==" workbookSpinCount="100000" lockStructure="1"/>
  <bookViews>
    <workbookView xWindow="-120" yWindow="-120" windowWidth="29040" windowHeight="15840"/>
  </bookViews>
  <sheets>
    <sheet name="Предельные стоимости" sheetId="1" r:id="rId1"/>
  </sheets>
  <definedNames>
    <definedName name="_xlnm.Print_Titles" localSheetId="0">'Предельные стоимости'!$4:$5</definedName>
    <definedName name="_xlnm.Print_Area" localSheetId="0">'Предельные стоимости'!$A$1:$F$163</definedName>
  </definedNames>
  <calcPr calcId="145621"/>
</workbook>
</file>

<file path=xl/calcChain.xml><?xml version="1.0" encoding="utf-8"?>
<calcChain xmlns="http://schemas.openxmlformats.org/spreadsheetml/2006/main">
  <c r="F155" i="1" l="1"/>
  <c r="F150" i="1"/>
  <c r="F153" i="1"/>
  <c r="F134" i="1" l="1"/>
  <c r="F92" i="1"/>
  <c r="F33" i="1" l="1"/>
  <c r="F61" i="1"/>
  <c r="F62" i="1"/>
  <c r="F63" i="1"/>
  <c r="F50" i="1"/>
  <c r="F143" i="1"/>
  <c r="F142" i="1"/>
  <c r="F138" i="1"/>
  <c r="F139" i="1"/>
  <c r="F137" i="1"/>
  <c r="F133" i="1"/>
  <c r="F135" i="1"/>
  <c r="F13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12" i="1"/>
  <c r="F109" i="1"/>
  <c r="F107" i="1"/>
  <c r="F108" i="1"/>
  <c r="F106" i="1"/>
  <c r="F110" i="1" s="1"/>
  <c r="F103" i="1"/>
  <c r="F104" i="1" s="1"/>
  <c r="F91" i="1"/>
  <c r="F93" i="1"/>
  <c r="F94" i="1"/>
  <c r="F95" i="1"/>
  <c r="F96" i="1"/>
  <c r="F97" i="1"/>
  <c r="F98" i="1"/>
  <c r="F99" i="1"/>
  <c r="F100" i="1"/>
  <c r="F90" i="1"/>
  <c r="F82" i="1"/>
  <c r="F83" i="1"/>
  <c r="F84" i="1"/>
  <c r="F85" i="1"/>
  <c r="F86" i="1"/>
  <c r="F87" i="1"/>
  <c r="F81" i="1"/>
  <c r="F78" i="1"/>
  <c r="F77" i="1"/>
  <c r="F79" i="1" s="1"/>
  <c r="F73" i="1"/>
  <c r="F74" i="1"/>
  <c r="F72" i="1"/>
  <c r="F67" i="1"/>
  <c r="F68" i="1"/>
  <c r="F69" i="1"/>
  <c r="F66" i="1"/>
  <c r="F59" i="1"/>
  <c r="F60" i="1"/>
  <c r="F58" i="1"/>
  <c r="F64" i="1" s="1"/>
  <c r="F53" i="1"/>
  <c r="F54" i="1"/>
  <c r="F52" i="1"/>
  <c r="F45" i="1"/>
  <c r="F46" i="1"/>
  <c r="F47" i="1"/>
  <c r="F48" i="1"/>
  <c r="F49" i="1"/>
  <c r="F44" i="1"/>
  <c r="F36" i="1"/>
  <c r="F37" i="1"/>
  <c r="F38" i="1"/>
  <c r="F39" i="1"/>
  <c r="F40" i="1"/>
  <c r="F35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13" i="1"/>
  <c r="F9" i="1"/>
  <c r="F10" i="1"/>
  <c r="F11" i="1"/>
  <c r="F8" i="1"/>
  <c r="F144" i="1" l="1"/>
  <c r="F129" i="1"/>
  <c r="F75" i="1"/>
  <c r="F140" i="1"/>
  <c r="F101" i="1"/>
  <c r="F88" i="1"/>
  <c r="F70" i="1"/>
  <c r="F55" i="1"/>
  <c r="F41" i="1"/>
  <c r="F154" i="1" l="1"/>
</calcChain>
</file>

<file path=xl/sharedStrings.xml><?xml version="1.0" encoding="utf-8"?>
<sst xmlns="http://schemas.openxmlformats.org/spreadsheetml/2006/main" count="414" uniqueCount="331">
  <si>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</si>
  <si>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</si>
  <si>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</si>
  <si>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</si>
  <si>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</si>
  <si>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</si>
  <si>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</si>
  <si>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</si>
  <si>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</si>
  <si>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</si>
  <si>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</si>
  <si>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</si>
  <si>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</si>
  <si>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</si>
  <si>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</si>
  <si>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</si>
  <si>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или замена лифтового оборудования, признанного непригодным для эксплуатации</t>
  </si>
  <si>
    <t>лифт</t>
  </si>
  <si>
    <t>Замена силового кабеля</t>
  </si>
  <si>
    <t>Монтаж диспетчерской переговорной связи лифта</t>
  </si>
  <si>
    <t>станция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</si>
  <si>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</si>
  <si>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</si>
  <si>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</si>
  <si>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</si>
  <si>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</si>
  <si>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</si>
  <si>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</si>
  <si>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</si>
  <si>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</si>
  <si>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</si>
  <si>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</si>
  <si>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</si>
  <si>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</si>
  <si>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</si>
  <si>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</si>
  <si>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</si>
  <si>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</si>
  <si>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</si>
  <si>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</si>
  <si>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</si>
  <si>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</si>
  <si>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</si>
  <si>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</si>
  <si>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</si>
  <si>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</si>
  <si>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</si>
  <si>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</si>
  <si>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</si>
  <si>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</si>
  <si>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</si>
  <si>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</si>
  <si>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</si>
  <si>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</si>
  <si>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</si>
  <si>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</si>
  <si>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</si>
  <si>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</si>
  <si>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</si>
  <si>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</si>
  <si>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</si>
  <si>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</si>
  <si>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</si>
  <si>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</si>
  <si>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</si>
  <si>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</si>
  <si>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</si>
  <si>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</si>
  <si>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6.1.</t>
  </si>
  <si>
    <t>6.2.</t>
  </si>
  <si>
    <t>6.3.</t>
  </si>
  <si>
    <t>6.4.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</si>
  <si>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</si>
  <si>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</si>
  <si>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</si>
  <si>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</si>
  <si>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</si>
  <si>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</si>
  <si>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</si>
  <si>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</si>
  <si>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</si>
  <si>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</si>
  <si>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6.</t>
  </si>
  <si>
    <t>5.</t>
  </si>
  <si>
    <t>4.</t>
  </si>
  <si>
    <t>3.</t>
  </si>
  <si>
    <t>2.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</si>
  <si>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</si>
  <si>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</si>
  <si>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</si>
  <si>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</si>
  <si>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</si>
  <si>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</si>
  <si>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</si>
  <si>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</si>
  <si>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</si>
  <si>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</si>
  <si>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</si>
  <si>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</si>
  <si>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</si>
  <si>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</si>
  <si>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</si>
  <si>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</si>
  <si>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</si>
  <si>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</si>
  <si>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</si>
  <si>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</si>
  <si>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</si>
  <si>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</si>
  <si>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</si>
  <si>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</si>
  <si>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</si>
  <si>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</si>
  <si>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</si>
  <si>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</si>
  <si>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</si>
  <si>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</si>
  <si>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</si>
  <si>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</si>
  <si>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</si>
  <si>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</si>
  <si>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</si>
  <si>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</si>
  <si>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</si>
  <si>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</si>
  <si>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</si>
  <si>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</si>
  <si>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</si>
  <si>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</si>
  <si>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</si>
  <si>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Ремонт фасада кирпичного окрашенного
с архитектурными элементами</t>
  </si>
  <si>
    <t>Установка и разборка строительных лесов 
с защитной сеткой (при ремонте фасада)</t>
  </si>
  <si>
    <t>1.19.</t>
  </si>
  <si>
    <t>4.8.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</si>
  <si>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</si>
  <si>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</si>
  <si>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</si>
  <si>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</si>
  <si>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</si>
  <si>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</si>
  <si>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</si>
  <si>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</si>
  <si>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</si>
  <si>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</si>
  <si>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</si>
  <si>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</si>
  <si>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Замена лифта без направляющих грузоподъемностью 400 кг с количеством остановок 12/16</t>
  </si>
  <si>
    <t>Замена лифта без направляющих грузоподъемностью 630 кг с количеством остановок 12/16</t>
  </si>
  <si>
    <t>2.1.1.</t>
  </si>
  <si>
    <t>2.1.2.</t>
  </si>
  <si>
    <t>2.1.4.</t>
  </si>
  <si>
    <t>2.2.1.</t>
  </si>
  <si>
    <t>2.2.2.</t>
  </si>
  <si>
    <t>Ремонт фасада</t>
  </si>
  <si>
    <t>Отделка стен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</si>
  <si>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</si>
  <si>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</si>
  <si>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</si>
  <si>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</si>
  <si>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</si>
  <si>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</si>
  <si>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</si>
  <si>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</si>
  <si>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</si>
  <si>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</si>
  <si>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</si>
  <si>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</si>
  <si>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</si>
  <si>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</si>
  <si>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</si>
  <si>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</si>
  <si>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</si>
  <si>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</si>
  <si>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Отделка входа в подвал профлистом</t>
  </si>
  <si>
    <t>Отделка входа в подвал декоративной штукатуркой (КОРОЕД)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</si>
  <si>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</si>
  <si>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</si>
  <si>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</si>
  <si>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</si>
  <si>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</si>
  <si>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</si>
  <si>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Стены</t>
  </si>
  <si>
    <t>Цоколь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</si>
  <si>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</si>
  <si>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</si>
  <si>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</si>
  <si>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</si>
  <si>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</si>
  <si>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 xml:space="preserve">Облицовка цоколя профлистом с утеплением 
из экструдированного пенополистирола толщиной 50 мм*** 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</si>
  <si>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</si>
  <si>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</si>
  <si>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</si>
  <si>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</si>
  <si>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</si>
  <si>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</si>
  <si>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</si>
  <si>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</si>
  <si>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</si>
  <si>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</si>
  <si>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</si>
  <si>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</si>
  <si>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</si>
  <si>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</si>
  <si>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</si>
  <si>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</si>
  <si>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</si>
  <si>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</si>
  <si>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</si>
  <si>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</si>
  <si>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</si>
  <si>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</si>
  <si>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</si>
  <si>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</si>
  <si>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</si>
  <si>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</si>
  <si>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</si>
  <si>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</si>
  <si>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</si>
  <si>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</si>
  <si>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</si>
  <si>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</si>
  <si>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</si>
  <si>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</si>
  <si>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</si>
  <si>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</si>
  <si>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</si>
  <si>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</si>
  <si>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</si>
  <si>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</si>
  <si>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без утепления, без устройства лесов и защитной сетки***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</si>
  <si>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</si>
  <si>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</si>
  <si>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</si>
  <si>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</si>
  <si>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</si>
  <si>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</si>
  <si>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</si>
  <si>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</si>
  <si>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</si>
  <si>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</si>
  <si>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</si>
  <si>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</si>
  <si>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</si>
  <si>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</si>
  <si>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</si>
  <si>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</si>
  <si>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</si>
  <si>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</si>
  <si>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</si>
  <si>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</si>
  <si>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м.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</si>
  <si>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</si>
  <si>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</si>
  <si>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</si>
  <si>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</si>
  <si>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</si>
  <si>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</si>
  <si>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</si>
  <si>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</si>
  <si>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</si>
  <si>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</si>
  <si>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</si>
  <si>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</si>
  <si>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Замена входных (подъездных) дверных блоков 
на стальные с установкой доводчиков</t>
  </si>
  <si>
    <t>2.1.7.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</si>
  <si>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</si>
  <si>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</si>
  <si>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</si>
  <si>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</si>
  <si>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Объем</t>
  </si>
  <si>
    <t>Предельная стоимость</t>
  </si>
  <si>
    <t>Анкета к протоколу общего собрания собственников помещений в многоквартирном доме</t>
  </si>
  <si>
    <t>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</si>
  <si>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</si>
  <si>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</si>
  <si>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 xml:space="preserve"> **** При необходимости снижения температуры воды в системе отопления.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</si>
  <si>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</si>
  <si>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</si>
  <si>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разделу:</t>
  </si>
  <si>
    <t>Всего: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</si>
  <si>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кирпич 
и шлакоблок</t>
    </r>
  </si>
  <si>
    <t>Ремонт (или замена) козырьков подъездов из профлиста</t>
  </si>
  <si>
    <t>Ремонт (или замена) козырьков подъездов из наплавляемых материалов</t>
  </si>
  <si>
    <t>по проекту</t>
  </si>
  <si>
    <t xml:space="preserve">Штукатурка стен фасада цементно-песчаным раствором по сетке с последующей окраской фасадными красками без утепления </t>
  </si>
  <si>
    <t>2.1.3.</t>
  </si>
  <si>
    <t>3.1.5.</t>
  </si>
  <si>
    <t>3.1.6.</t>
  </si>
  <si>
    <t>Ремонт системы отопления из полипропиленовых трубопроводов (магистрали)</t>
  </si>
  <si>
    <t>Ремонт системы отопления из полипропиленовых трубопроводов (стояки)</t>
  </si>
  <si>
    <t>Ремонт системы отопления из стальных трубопроводов (магистрали)</t>
  </si>
  <si>
    <t>Ремонт системы отопления из стальных трубопроводов (стояки)</t>
  </si>
  <si>
    <t>Ремонт системы канализации (стояки)</t>
  </si>
  <si>
    <t>Ремонт системы холодного водоснабжения (стояки)</t>
  </si>
  <si>
    <t>Ремонт системы горячего водоснабжения (стояки)</t>
  </si>
  <si>
    <t>Утепление чердачного перекрытия керамзитом**</t>
  </si>
  <si>
    <t>Итого строительно-монтажные работы:</t>
  </si>
  <si>
    <t>Усиление балконных плит металлическими конструкциями (из профильной трубы и уголков) с сопутствующими работами</t>
  </si>
  <si>
    <t>Облицовка фасада полимерной декоративной штукатуркой (КОРОЕД) без утепления с устройством выравнивающего слоя, без устройства лесов и защитной сетки</t>
  </si>
  <si>
    <t>Облицовка фасада сайдингом без утепления, без устройства лесов и защитной сетки</t>
  </si>
  <si>
    <t>Облицовка фасада профлистом без утепления, без устройства лесов и защитной сетки***</t>
  </si>
  <si>
    <t>Отделка фасада энергосберегающим фасадным покрытием без устройства лесов и защитной сетки</t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</si>
  <si>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</si>
  <si>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50 мм без устройства лесов и защитной сетки</t>
    </r>
  </si>
  <si>
    <t>Облицовка фасада сайдингом с утеплением минераловатными плитами плотностью 75 кг/кв. м толщиной 80 мм без устройства лесов и защитной сетки</t>
  </si>
  <si>
    <t>Облицовка фасада фасадными кассетами 
с утеплением минераловатными плитами плотностью 75 кг/кв. м толщиной 50 мм без устройства лесов и защитной сетки***</t>
  </si>
  <si>
    <t>Облицовка фасада фасадными кассетами с утеплением минераловатными плитами плотностью 75 кг/кв. м толщиной 100 мм без устройства лесов и защитной сетки***</t>
  </si>
  <si>
    <t xml:space="preserve">Облицовка фасада с применением бескаркасной системы утепления фасада с трехслойными утепляющими панелями </t>
  </si>
  <si>
    <t>Облицовка фасада профлистом с утеплением минераловатными плитами плотностью 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</si>
  <si>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из экструдированного пенополистирола толщиной 50 мм </t>
  </si>
  <si>
    <t>Замена стояков центрального отопления из полипропиленовых трубопроводов с радиаторами по новым отверстиям (только в случае, если существующая система отопления находится в стенах)</t>
  </si>
  <si>
    <t>Замена общедомовой системы освещения с пусконаладочными работами (замена силового кабеля, розеток и выключателей)</t>
  </si>
  <si>
    <t>Устройство светодиодных светильников на лестничной клетке и в подвале</t>
  </si>
  <si>
    <t xml:space="preserve">Устройство светодиодных светильников с датчиками движения на лестничной клетке </t>
  </si>
  <si>
    <t>Замена электрического кабеля (магистрали) от вводно-распределительного устройства до распределительного щита</t>
  </si>
  <si>
    <t>Вскрытие и восстановление полов первых этажей в домах безподвальных помещений при выполнении ремонта инженерных сетей</t>
  </si>
  <si>
    <r>
      <t xml:space="preserve">Расчет предельной стоимости работ по капитальному ремонту многоквартирного дома № ____ по ул. ____________________ в г. ________________
____________________________________________________
</t>
    </r>
    <r>
      <rPr>
        <b/>
        <sz val="14"/>
        <color rgb="FF000000"/>
        <rFont val="Times New Roman"/>
        <family val="1"/>
        <charset val="204"/>
      </rPr>
      <t>(материал стен, подъездность, этажность)</t>
    </r>
  </si>
  <si>
    <t>Облицовка входа тротуарной плиткой</t>
  </si>
  <si>
    <t>Ремонт козврьков балконов и лоджий верхних этажей из наплавдляемого материала</t>
  </si>
  <si>
    <t>4.11.</t>
  </si>
  <si>
    <t>кв. м. площади козырька</t>
  </si>
  <si>
    <t>8.1.4.</t>
  </si>
  <si>
    <t>Узел управления без узла смешения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</si>
  <si>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годы».
</t>
  </si>
  <si>
    <t>более 13 этажей</t>
  </si>
  <si>
    <t>12.1.</t>
  </si>
  <si>
    <t>Разработка проектной документации</t>
  </si>
  <si>
    <t>Разработка проектной документации по капитальному ремонту системы электроснабжения******</t>
  </si>
  <si>
    <t>7,0 % сметной стоимости работ</t>
  </si>
  <si>
    <t>Итого по разделу :</t>
  </si>
  <si>
    <t>****** При выборе электромонтажных работ необходимо выполнение проектных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</si>
</sst>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0" xfId="0" applyFont="1" applyFill="1"/>
    <xf numFmtId="0" fontId="4" fillId="3" borderId="0" xfId="0" applyFont="1" applyFill="1"/>
    <xf numFmtId="0" fontId="11" fillId="3" borderId="0" xfId="0" applyFont="1" applyFill="1"/>
    <xf numFmtId="0" fontId="4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12" fillId="3" borderId="0" xfId="0" applyFont="1" applyFill="1"/>
    <xf numFmtId="0" fontId="9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17" fontId="5" fillId="3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8" fillId="0" borderId="0" xfId="1" applyNumberFormat="1" applyFont="1" applyAlignment="1">
      <alignment horizontal="left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view="pageBreakPreview" topLeftCell="A148" zoomScale="86" zoomScaleNormal="80" zoomScaleSheetLayoutView="86" zoomScalePageLayoutView="70" workbookViewId="0">
      <selection activeCell="A160" sqref="A160:F160"/>
    </sheetView>
  </sheetViews>
  <sheetFormatPr defaultColWidth="14.5703125" defaultRowHeight="20.25" x14ac:dyDescent="0.25"/>
  <cols>
    <col min="1" max="1" width="12.140625" style="34" customWidth="1"/>
    <col min="2" max="2" width="79.140625" style="48" customWidth="1"/>
    <col min="3" max="3" width="45.42578125" style="34" customWidth="1"/>
    <col min="4" max="4" width="20.7109375" style="50" customWidth="1"/>
    <col min="5" max="5" width="18.5703125" style="56" customWidth="1"/>
    <col min="6" max="6" width="28" style="53" customWidth="1"/>
    <col min="7" max="16384" width="14.5703125" style="35"/>
  </cols>
  <sheetData>
    <row r="1" spans="1:6" ht="45" customHeight="1" x14ac:dyDescent="0.25">
      <c r="A1" s="76" t="s">
        <v>271</v>
      </c>
      <c r="B1" s="76"/>
      <c r="C1" s="76"/>
      <c r="D1" s="76"/>
      <c r="E1" s="76"/>
      <c r="F1" s="76"/>
    </row>
    <row r="2" spans="1:6" ht="75" customHeight="1" x14ac:dyDescent="0.25">
      <c r="A2" s="77" t="s">
        <v>316</v>
      </c>
      <c r="B2" s="77"/>
      <c r="C2" s="77"/>
      <c r="D2" s="77"/>
      <c r="E2" s="77"/>
      <c r="F2" s="77"/>
    </row>
    <row r="3" spans="1:6" x14ac:dyDescent="0.25">
      <c r="A3" s="36"/>
      <c r="B3" s="37"/>
      <c r="C3" s="36"/>
      <c r="D3" s="49"/>
    </row>
    <row r="4" spans="1:6" ht="87" customHeight="1" x14ac:dyDescent="0.25">
      <c r="A4" s="84" t="s">
        <v>185</v>
      </c>
      <c r="B4" s="84" t="s">
        <v>0</v>
      </c>
      <c r="C4" s="84" t="s">
        <v>1</v>
      </c>
      <c r="D4" s="51" t="s">
        <v>280</v>
      </c>
      <c r="E4" s="91" t="s">
        <v>269</v>
      </c>
      <c r="F4" s="93" t="s">
        <v>270</v>
      </c>
    </row>
    <row r="5" spans="1:6" ht="50.25" customHeight="1" x14ac:dyDescent="0.25">
      <c r="A5" s="84"/>
      <c r="B5" s="84"/>
      <c r="C5" s="84"/>
      <c r="D5" s="51" t="s">
        <v>324</v>
      </c>
      <c r="E5" s="92"/>
      <c r="F5" s="94"/>
    </row>
    <row r="6" spans="1:6" ht="22.5" customHeight="1" x14ac:dyDescent="0.25">
      <c r="A6" s="7" t="s">
        <v>38</v>
      </c>
      <c r="B6" s="85" t="s">
        <v>153</v>
      </c>
      <c r="C6" s="86"/>
      <c r="D6" s="86"/>
      <c r="E6" s="86"/>
      <c r="F6" s="87"/>
    </row>
    <row r="7" spans="1:6" ht="45.75" customHeight="1" x14ac:dyDescent="0.25">
      <c r="A7" s="8" t="s">
        <v>39</v>
      </c>
      <c r="B7" s="9" t="s">
        <v>2</v>
      </c>
      <c r="C7" s="10" t="s">
        <v>235</v>
      </c>
      <c r="D7" s="95" t="s">
        <v>34</v>
      </c>
      <c r="E7" s="96"/>
      <c r="F7" s="97"/>
    </row>
    <row r="8" spans="1:6" s="38" customFormat="1" x14ac:dyDescent="0.25">
      <c r="A8" s="25" t="s">
        <v>40</v>
      </c>
      <c r="B8" s="16" t="s">
        <v>3</v>
      </c>
      <c r="C8" s="25" t="s">
        <v>235</v>
      </c>
      <c r="D8" s="65">
        <v>14084</v>
      </c>
      <c r="E8" s="30"/>
      <c r="F8" s="54">
        <f>E8*D8</f>
        <v>0</v>
      </c>
    </row>
    <row r="9" spans="1:6" s="38" customFormat="1" x14ac:dyDescent="0.25">
      <c r="A9" s="25" t="s">
        <v>41</v>
      </c>
      <c r="B9" s="16" t="s">
        <v>4</v>
      </c>
      <c r="C9" s="25" t="s">
        <v>235</v>
      </c>
      <c r="D9" s="65">
        <v>4579</v>
      </c>
      <c r="E9" s="30"/>
      <c r="F9" s="54">
        <f t="shared" ref="F9:F11" si="0">E9*D9</f>
        <v>0</v>
      </c>
    </row>
    <row r="10" spans="1:6" s="38" customFormat="1" ht="40.5" x14ac:dyDescent="0.25">
      <c r="A10" s="25" t="s">
        <v>42</v>
      </c>
      <c r="B10" s="16" t="s">
        <v>261</v>
      </c>
      <c r="C10" s="25" t="s">
        <v>235</v>
      </c>
      <c r="D10" s="65">
        <v>712</v>
      </c>
      <c r="E10" s="30"/>
      <c r="F10" s="54">
        <f t="shared" si="0"/>
        <v>0</v>
      </c>
    </row>
    <row r="11" spans="1:6" s="38" customFormat="1" ht="40.5" x14ac:dyDescent="0.25">
      <c r="A11" s="25" t="s">
        <v>43</v>
      </c>
      <c r="B11" s="16" t="s">
        <v>130</v>
      </c>
      <c r="C11" s="25" t="s">
        <v>235</v>
      </c>
      <c r="D11" s="65">
        <v>10503</v>
      </c>
      <c r="E11" s="30"/>
      <c r="F11" s="55">
        <f t="shared" si="0"/>
        <v>0</v>
      </c>
    </row>
    <row r="12" spans="1:6" s="39" customFormat="1" ht="40.5" x14ac:dyDescent="0.25">
      <c r="A12" s="30" t="s">
        <v>44</v>
      </c>
      <c r="B12" s="17" t="s">
        <v>223</v>
      </c>
      <c r="C12" s="30" t="s">
        <v>235</v>
      </c>
      <c r="D12" s="95" t="s">
        <v>34</v>
      </c>
      <c r="E12" s="96"/>
      <c r="F12" s="97"/>
    </row>
    <row r="13" spans="1:6" s="38" customFormat="1" x14ac:dyDescent="0.25">
      <c r="A13" s="25" t="s">
        <v>98</v>
      </c>
      <c r="B13" s="16" t="s">
        <v>134</v>
      </c>
      <c r="C13" s="25" t="s">
        <v>145</v>
      </c>
      <c r="D13" s="65">
        <v>1517</v>
      </c>
      <c r="E13" s="30"/>
      <c r="F13" s="55">
        <f>E13*D13</f>
        <v>0</v>
      </c>
    </row>
    <row r="14" spans="1:6" s="38" customFormat="1" x14ac:dyDescent="0.25">
      <c r="A14" s="25" t="s">
        <v>99</v>
      </c>
      <c r="B14" s="16" t="s">
        <v>114</v>
      </c>
      <c r="C14" s="25" t="s">
        <v>236</v>
      </c>
      <c r="D14" s="65">
        <v>15002</v>
      </c>
      <c r="E14" s="30"/>
      <c r="F14" s="55">
        <f t="shared" ref="F14:F33" si="1">E14*D14</f>
        <v>0</v>
      </c>
    </row>
    <row r="15" spans="1:6" s="38" customFormat="1" ht="60.75" x14ac:dyDescent="0.25">
      <c r="A15" s="25" t="s">
        <v>100</v>
      </c>
      <c r="B15" s="16" t="s">
        <v>297</v>
      </c>
      <c r="C15" s="25" t="s">
        <v>111</v>
      </c>
      <c r="D15" s="65">
        <v>34684</v>
      </c>
      <c r="E15" s="30"/>
      <c r="F15" s="55">
        <f t="shared" si="1"/>
        <v>0</v>
      </c>
    </row>
    <row r="16" spans="1:6" s="38" customFormat="1" ht="40.5" x14ac:dyDescent="0.25">
      <c r="A16" s="25" t="s">
        <v>101</v>
      </c>
      <c r="B16" s="16" t="s">
        <v>186</v>
      </c>
      <c r="C16" s="25" t="s">
        <v>111</v>
      </c>
      <c r="D16" s="65">
        <v>33414</v>
      </c>
      <c r="E16" s="30"/>
      <c r="F16" s="55">
        <f t="shared" si="1"/>
        <v>0</v>
      </c>
    </row>
    <row r="17" spans="1:6" s="38" customFormat="1" ht="40.5" x14ac:dyDescent="0.25">
      <c r="A17" s="25" t="s">
        <v>102</v>
      </c>
      <c r="B17" s="16" t="s">
        <v>136</v>
      </c>
      <c r="C17" s="20" t="s">
        <v>237</v>
      </c>
      <c r="D17" s="65">
        <v>17125</v>
      </c>
      <c r="E17" s="30"/>
      <c r="F17" s="55">
        <f t="shared" si="1"/>
        <v>0</v>
      </c>
    </row>
    <row r="18" spans="1:6" s="39" customFormat="1" ht="40.5" x14ac:dyDescent="0.25">
      <c r="A18" s="25" t="s">
        <v>94</v>
      </c>
      <c r="B18" s="17" t="s">
        <v>177</v>
      </c>
      <c r="C18" s="21" t="s">
        <v>238</v>
      </c>
      <c r="D18" s="65">
        <v>4062</v>
      </c>
      <c r="E18" s="30"/>
      <c r="F18" s="55">
        <f t="shared" si="1"/>
        <v>0</v>
      </c>
    </row>
    <row r="19" spans="1:6" s="39" customFormat="1" ht="40.5" x14ac:dyDescent="0.25">
      <c r="A19" s="25" t="s">
        <v>103</v>
      </c>
      <c r="B19" s="17" t="s">
        <v>187</v>
      </c>
      <c r="C19" s="21" t="s">
        <v>238</v>
      </c>
      <c r="D19" s="65">
        <v>4430</v>
      </c>
      <c r="E19" s="30"/>
      <c r="F19" s="55">
        <f t="shared" si="1"/>
        <v>0</v>
      </c>
    </row>
    <row r="20" spans="1:6" s="39" customFormat="1" x14ac:dyDescent="0.25">
      <c r="A20" s="25" t="s">
        <v>104</v>
      </c>
      <c r="B20" s="17" t="s">
        <v>140</v>
      </c>
      <c r="C20" s="21" t="s">
        <v>169</v>
      </c>
      <c r="D20" s="65">
        <v>1108</v>
      </c>
      <c r="E20" s="30"/>
      <c r="F20" s="55">
        <f t="shared" si="1"/>
        <v>0</v>
      </c>
    </row>
    <row r="21" spans="1:6" s="39" customFormat="1" x14ac:dyDescent="0.25">
      <c r="A21" s="25" t="s">
        <v>126</v>
      </c>
      <c r="B21" s="17" t="s">
        <v>267</v>
      </c>
      <c r="C21" s="21" t="s">
        <v>239</v>
      </c>
      <c r="D21" s="65">
        <v>4299</v>
      </c>
      <c r="E21" s="30"/>
      <c r="F21" s="55">
        <f t="shared" si="1"/>
        <v>0</v>
      </c>
    </row>
    <row r="22" spans="1:6" s="39" customFormat="1" ht="42.75" customHeight="1" x14ac:dyDescent="0.25">
      <c r="A22" s="25" t="s">
        <v>127</v>
      </c>
      <c r="B22" s="17" t="s">
        <v>263</v>
      </c>
      <c r="C22" s="30" t="s">
        <v>240</v>
      </c>
      <c r="D22" s="65">
        <v>19284</v>
      </c>
      <c r="E22" s="30"/>
      <c r="F22" s="55">
        <f t="shared" si="1"/>
        <v>0</v>
      </c>
    </row>
    <row r="23" spans="1:6" s="39" customFormat="1" ht="40.5" x14ac:dyDescent="0.25">
      <c r="A23" s="25" t="s">
        <v>128</v>
      </c>
      <c r="B23" s="17" t="s">
        <v>176</v>
      </c>
      <c r="C23" s="30" t="s">
        <v>240</v>
      </c>
      <c r="D23" s="65">
        <v>9157</v>
      </c>
      <c r="E23" s="30"/>
      <c r="F23" s="55">
        <f t="shared" si="1"/>
        <v>0</v>
      </c>
    </row>
    <row r="24" spans="1:6" s="38" customFormat="1" ht="81" x14ac:dyDescent="0.25">
      <c r="A24" s="25" t="s">
        <v>132</v>
      </c>
      <c r="B24" s="16" t="s">
        <v>256</v>
      </c>
      <c r="C24" s="25" t="s">
        <v>112</v>
      </c>
      <c r="D24" s="65">
        <v>142467</v>
      </c>
      <c r="E24" s="30"/>
      <c r="F24" s="55">
        <f t="shared" si="1"/>
        <v>0</v>
      </c>
    </row>
    <row r="25" spans="1:6" s="38" customFormat="1" ht="24.75" customHeight="1" x14ac:dyDescent="0.25">
      <c r="A25" s="25" t="s">
        <v>135</v>
      </c>
      <c r="B25" s="16" t="s">
        <v>317</v>
      </c>
      <c r="C25" s="25" t="s">
        <v>112</v>
      </c>
      <c r="D25" s="65">
        <v>38151</v>
      </c>
      <c r="E25" s="30"/>
      <c r="F25" s="55">
        <f t="shared" si="1"/>
        <v>0</v>
      </c>
    </row>
    <row r="26" spans="1:6" s="38" customFormat="1" ht="73.5" customHeight="1" x14ac:dyDescent="0.25">
      <c r="A26" s="25" t="s">
        <v>137</v>
      </c>
      <c r="B26" s="17" t="s">
        <v>180</v>
      </c>
      <c r="C26" s="25" t="s">
        <v>113</v>
      </c>
      <c r="D26" s="65">
        <v>523681</v>
      </c>
      <c r="E26" s="30"/>
      <c r="F26" s="55">
        <f t="shared" si="1"/>
        <v>0</v>
      </c>
    </row>
    <row r="27" spans="1:6" s="38" customFormat="1" ht="25.5" customHeight="1" x14ac:dyDescent="0.25">
      <c r="A27" s="25" t="s">
        <v>138</v>
      </c>
      <c r="B27" s="16" t="s">
        <v>281</v>
      </c>
      <c r="C27" s="25" t="s">
        <v>113</v>
      </c>
      <c r="D27" s="65">
        <v>54763</v>
      </c>
      <c r="E27" s="30"/>
      <c r="F27" s="55">
        <f t="shared" si="1"/>
        <v>0</v>
      </c>
    </row>
    <row r="28" spans="1:6" s="38" customFormat="1" ht="40.5" x14ac:dyDescent="0.25">
      <c r="A28" s="25" t="s">
        <v>139</v>
      </c>
      <c r="B28" s="16" t="s">
        <v>282</v>
      </c>
      <c r="C28" s="25" t="s">
        <v>113</v>
      </c>
      <c r="D28" s="65">
        <v>51294</v>
      </c>
      <c r="E28" s="30"/>
      <c r="F28" s="55">
        <f t="shared" si="1"/>
        <v>0</v>
      </c>
    </row>
    <row r="29" spans="1:6" s="38" customFormat="1" ht="40.5" x14ac:dyDescent="0.25">
      <c r="A29" s="25" t="s">
        <v>156</v>
      </c>
      <c r="B29" s="16" t="s">
        <v>5</v>
      </c>
      <c r="C29" s="25" t="s">
        <v>235</v>
      </c>
      <c r="D29" s="71" t="s">
        <v>283</v>
      </c>
      <c r="E29" s="72"/>
      <c r="F29" s="73"/>
    </row>
    <row r="30" spans="1:6" s="38" customFormat="1" ht="40.5" x14ac:dyDescent="0.25">
      <c r="A30" s="25" t="s">
        <v>157</v>
      </c>
      <c r="B30" s="16" t="s">
        <v>131</v>
      </c>
      <c r="C30" s="25" t="s">
        <v>235</v>
      </c>
      <c r="D30" s="65">
        <v>650</v>
      </c>
      <c r="E30" s="30"/>
      <c r="F30" s="55">
        <f t="shared" si="1"/>
        <v>0</v>
      </c>
    </row>
    <row r="31" spans="1:6" s="38" customFormat="1" ht="53.25" customHeight="1" x14ac:dyDescent="0.25">
      <c r="A31" s="25" t="s">
        <v>158</v>
      </c>
      <c r="B31" s="16" t="s">
        <v>129</v>
      </c>
      <c r="C31" s="25" t="s">
        <v>235</v>
      </c>
      <c r="D31" s="65">
        <v>1254</v>
      </c>
      <c r="E31" s="30"/>
      <c r="F31" s="55">
        <f t="shared" si="1"/>
        <v>0</v>
      </c>
    </row>
    <row r="32" spans="1:6" s="39" customFormat="1" ht="45.75" customHeight="1" x14ac:dyDescent="0.25">
      <c r="A32" s="25" t="s">
        <v>159</v>
      </c>
      <c r="B32" s="16" t="s">
        <v>265</v>
      </c>
      <c r="C32" s="30" t="s">
        <v>266</v>
      </c>
      <c r="D32" s="65">
        <v>618</v>
      </c>
      <c r="E32" s="30"/>
      <c r="F32" s="55">
        <f t="shared" si="1"/>
        <v>0</v>
      </c>
    </row>
    <row r="33" spans="1:6" s="39" customFormat="1" ht="38.25" customHeight="1" x14ac:dyDescent="0.25">
      <c r="A33" s="25" t="s">
        <v>160</v>
      </c>
      <c r="B33" s="17" t="s">
        <v>97</v>
      </c>
      <c r="C33" s="30" t="s">
        <v>241</v>
      </c>
      <c r="D33" s="65">
        <v>255</v>
      </c>
      <c r="E33" s="30"/>
      <c r="F33" s="55">
        <f t="shared" si="1"/>
        <v>0</v>
      </c>
    </row>
    <row r="34" spans="1:6" s="38" customFormat="1" ht="23.25" customHeight="1" x14ac:dyDescent="0.25">
      <c r="A34" s="88" t="s">
        <v>154</v>
      </c>
      <c r="B34" s="89"/>
      <c r="C34" s="89"/>
      <c r="D34" s="89"/>
      <c r="E34" s="89"/>
      <c r="F34" s="90"/>
    </row>
    <row r="35" spans="1:6" s="38" customFormat="1" ht="84.75" customHeight="1" x14ac:dyDescent="0.25">
      <c r="A35" s="25" t="s">
        <v>161</v>
      </c>
      <c r="B35" s="16" t="s">
        <v>298</v>
      </c>
      <c r="C35" s="20" t="s">
        <v>242</v>
      </c>
      <c r="D35" s="66">
        <v>4212</v>
      </c>
      <c r="E35" s="30"/>
      <c r="F35" s="55">
        <f>E35*D35</f>
        <v>0</v>
      </c>
    </row>
    <row r="36" spans="1:6" s="38" customFormat="1" ht="40.5" x14ac:dyDescent="0.25">
      <c r="A36" s="25" t="s">
        <v>162</v>
      </c>
      <c r="B36" s="16" t="s">
        <v>299</v>
      </c>
      <c r="C36" s="20" t="s">
        <v>225</v>
      </c>
      <c r="D36" s="66">
        <v>5262</v>
      </c>
      <c r="E36" s="30"/>
      <c r="F36" s="55">
        <f t="shared" ref="F36:F40" si="2">E36*D36</f>
        <v>0</v>
      </c>
    </row>
    <row r="37" spans="1:6" s="38" customFormat="1" ht="40.5" x14ac:dyDescent="0.25">
      <c r="A37" s="25" t="s">
        <v>178</v>
      </c>
      <c r="B37" s="16" t="s">
        <v>229</v>
      </c>
      <c r="C37" s="20" t="s">
        <v>225</v>
      </c>
      <c r="D37" s="66">
        <v>5705</v>
      </c>
      <c r="E37" s="30"/>
      <c r="F37" s="55">
        <f t="shared" si="2"/>
        <v>0</v>
      </c>
    </row>
    <row r="38" spans="1:6" s="38" customFormat="1" ht="47.25" customHeight="1" x14ac:dyDescent="0.25">
      <c r="A38" s="25" t="s">
        <v>179</v>
      </c>
      <c r="B38" s="16" t="s">
        <v>300</v>
      </c>
      <c r="C38" s="20" t="s">
        <v>225</v>
      </c>
      <c r="D38" s="66">
        <v>3033</v>
      </c>
      <c r="E38" s="30"/>
      <c r="F38" s="55">
        <f t="shared" si="2"/>
        <v>0</v>
      </c>
    </row>
    <row r="39" spans="1:6" s="38" customFormat="1" ht="40.5" x14ac:dyDescent="0.25">
      <c r="A39" s="31" t="s">
        <v>228</v>
      </c>
      <c r="B39" s="16" t="s">
        <v>301</v>
      </c>
      <c r="C39" s="20" t="s">
        <v>243</v>
      </c>
      <c r="D39" s="66">
        <v>5078</v>
      </c>
      <c r="E39" s="30"/>
      <c r="F39" s="55">
        <f t="shared" si="2"/>
        <v>0</v>
      </c>
    </row>
    <row r="40" spans="1:6" s="39" customFormat="1" ht="60.75" x14ac:dyDescent="0.25">
      <c r="A40" s="25" t="s">
        <v>260</v>
      </c>
      <c r="B40" s="17" t="s">
        <v>284</v>
      </c>
      <c r="C40" s="21" t="s">
        <v>243</v>
      </c>
      <c r="D40" s="66">
        <v>2382</v>
      </c>
      <c r="E40" s="30"/>
      <c r="F40" s="55">
        <f t="shared" si="2"/>
        <v>0</v>
      </c>
    </row>
    <row r="41" spans="1:6" s="62" customFormat="1" x14ac:dyDescent="0.2">
      <c r="A41" s="24"/>
      <c r="B41" s="63"/>
      <c r="C41" s="64"/>
      <c r="D41" s="98" t="s">
        <v>278</v>
      </c>
      <c r="E41" s="99"/>
      <c r="F41" s="61">
        <f>SUM(F8:F11,F13:F33,F35:F40)</f>
        <v>0</v>
      </c>
    </row>
    <row r="42" spans="1:6" s="38" customFormat="1" x14ac:dyDescent="0.25">
      <c r="A42" s="24" t="s">
        <v>86</v>
      </c>
      <c r="B42" s="78" t="s">
        <v>155</v>
      </c>
      <c r="C42" s="79"/>
      <c r="D42" s="79"/>
      <c r="E42" s="79"/>
      <c r="F42" s="80"/>
    </row>
    <row r="43" spans="1:6" s="38" customFormat="1" x14ac:dyDescent="0.25">
      <c r="A43" s="24" t="s">
        <v>45</v>
      </c>
      <c r="B43" s="78" t="s">
        <v>181</v>
      </c>
      <c r="C43" s="79"/>
      <c r="D43" s="79"/>
      <c r="E43" s="79"/>
      <c r="F43" s="80"/>
    </row>
    <row r="44" spans="1:6" s="38" customFormat="1" ht="108" customHeight="1" x14ac:dyDescent="0.25">
      <c r="A44" s="25" t="s">
        <v>148</v>
      </c>
      <c r="B44" s="16" t="s">
        <v>302</v>
      </c>
      <c r="C44" s="20" t="s">
        <v>245</v>
      </c>
      <c r="D44" s="66">
        <v>6194</v>
      </c>
      <c r="E44" s="30"/>
      <c r="F44" s="55">
        <f>E44*D44</f>
        <v>0</v>
      </c>
    </row>
    <row r="45" spans="1:6" s="38" customFormat="1" ht="108" customHeight="1" x14ac:dyDescent="0.25">
      <c r="A45" s="25" t="s">
        <v>149</v>
      </c>
      <c r="B45" s="16" t="s">
        <v>303</v>
      </c>
      <c r="C45" s="20" t="s">
        <v>245</v>
      </c>
      <c r="D45" s="66">
        <v>4630</v>
      </c>
      <c r="E45" s="30"/>
      <c r="F45" s="55">
        <f t="shared" ref="F45:F50" si="3">E45*D45</f>
        <v>0</v>
      </c>
    </row>
    <row r="46" spans="1:6" s="38" customFormat="1" ht="60.75" x14ac:dyDescent="0.25">
      <c r="A46" s="25" t="s">
        <v>285</v>
      </c>
      <c r="B46" s="16" t="s">
        <v>304</v>
      </c>
      <c r="C46" s="20" t="s">
        <v>225</v>
      </c>
      <c r="D46" s="66">
        <v>7409</v>
      </c>
      <c r="E46" s="30"/>
      <c r="F46" s="55">
        <f t="shared" si="3"/>
        <v>0</v>
      </c>
    </row>
    <row r="47" spans="1:6" s="39" customFormat="1" ht="81" x14ac:dyDescent="0.25">
      <c r="A47" s="30" t="s">
        <v>150</v>
      </c>
      <c r="B47" s="17" t="s">
        <v>305</v>
      </c>
      <c r="C47" s="21" t="s">
        <v>225</v>
      </c>
      <c r="D47" s="66">
        <v>7039</v>
      </c>
      <c r="E47" s="30"/>
      <c r="F47" s="55">
        <f t="shared" si="3"/>
        <v>0</v>
      </c>
    </row>
    <row r="48" spans="1:6" s="39" customFormat="1" ht="81" x14ac:dyDescent="0.25">
      <c r="A48" s="30" t="s">
        <v>184</v>
      </c>
      <c r="B48" s="17" t="s">
        <v>306</v>
      </c>
      <c r="C48" s="21" t="s">
        <v>225</v>
      </c>
      <c r="D48" s="66">
        <v>8020</v>
      </c>
      <c r="E48" s="30"/>
      <c r="F48" s="55">
        <f t="shared" si="3"/>
        <v>0</v>
      </c>
    </row>
    <row r="49" spans="1:6" s="39" customFormat="1" ht="40.5" x14ac:dyDescent="0.25">
      <c r="A49" s="30" t="s">
        <v>226</v>
      </c>
      <c r="B49" s="17" t="s">
        <v>307</v>
      </c>
      <c r="C49" s="21" t="s">
        <v>227</v>
      </c>
      <c r="D49" s="66">
        <v>11105</v>
      </c>
      <c r="E49" s="30"/>
      <c r="F49" s="55">
        <f t="shared" si="3"/>
        <v>0</v>
      </c>
    </row>
    <row r="50" spans="1:6" s="39" customFormat="1" ht="60.75" x14ac:dyDescent="0.25">
      <c r="A50" s="30" t="s">
        <v>264</v>
      </c>
      <c r="B50" s="17" t="s">
        <v>308</v>
      </c>
      <c r="C50" s="21" t="s">
        <v>243</v>
      </c>
      <c r="D50" s="66">
        <v>5170</v>
      </c>
      <c r="E50" s="30"/>
      <c r="F50" s="55">
        <f t="shared" si="3"/>
        <v>0</v>
      </c>
    </row>
    <row r="51" spans="1:6" s="40" customFormat="1" x14ac:dyDescent="0.2">
      <c r="A51" s="33" t="s">
        <v>46</v>
      </c>
      <c r="B51" s="81" t="s">
        <v>182</v>
      </c>
      <c r="C51" s="82"/>
      <c r="D51" s="82"/>
      <c r="E51" s="82"/>
      <c r="F51" s="83"/>
    </row>
    <row r="52" spans="1:6" s="39" customFormat="1" ht="60.75" x14ac:dyDescent="0.25">
      <c r="A52" s="30" t="s">
        <v>151</v>
      </c>
      <c r="B52" s="17" t="s">
        <v>257</v>
      </c>
      <c r="C52" s="30" t="s">
        <v>247</v>
      </c>
      <c r="D52" s="66">
        <v>4631</v>
      </c>
      <c r="E52" s="30"/>
      <c r="F52" s="55">
        <f>E52*D52</f>
        <v>0</v>
      </c>
    </row>
    <row r="53" spans="1:6" s="39" customFormat="1" ht="81.75" customHeight="1" x14ac:dyDescent="0.25">
      <c r="A53" s="30" t="s">
        <v>152</v>
      </c>
      <c r="B53" s="17" t="s">
        <v>309</v>
      </c>
      <c r="C53" s="30" t="s">
        <v>244</v>
      </c>
      <c r="D53" s="66">
        <v>4789</v>
      </c>
      <c r="E53" s="30"/>
      <c r="F53" s="55">
        <f t="shared" ref="F53:F54" si="4">E53*D53</f>
        <v>0</v>
      </c>
    </row>
    <row r="54" spans="1:6" s="38" customFormat="1" ht="60.75" x14ac:dyDescent="0.25">
      <c r="A54" s="25" t="s">
        <v>163</v>
      </c>
      <c r="B54" s="16" t="s">
        <v>188</v>
      </c>
      <c r="C54" s="25" t="s">
        <v>244</v>
      </c>
      <c r="D54" s="66">
        <v>5653</v>
      </c>
      <c r="E54" s="30"/>
      <c r="F54" s="55">
        <f t="shared" si="4"/>
        <v>0</v>
      </c>
    </row>
    <row r="55" spans="1:6" s="62" customFormat="1" x14ac:dyDescent="0.2">
      <c r="A55" s="57"/>
      <c r="B55" s="60"/>
      <c r="C55" s="57"/>
      <c r="D55" s="98" t="s">
        <v>278</v>
      </c>
      <c r="E55" s="99"/>
      <c r="F55" s="61">
        <f>SUM(F44:F50,F52:F54)</f>
        <v>0</v>
      </c>
    </row>
    <row r="56" spans="1:6" x14ac:dyDescent="0.25">
      <c r="A56" s="7" t="s">
        <v>85</v>
      </c>
      <c r="B56" s="85" t="s">
        <v>7</v>
      </c>
      <c r="C56" s="86"/>
      <c r="D56" s="86"/>
      <c r="E56" s="86"/>
      <c r="F56" s="87"/>
    </row>
    <row r="57" spans="1:6" x14ac:dyDescent="0.25">
      <c r="A57" s="7" t="s">
        <v>47</v>
      </c>
      <c r="B57" s="85" t="s">
        <v>8</v>
      </c>
      <c r="C57" s="86"/>
      <c r="D57" s="86"/>
      <c r="E57" s="86"/>
      <c r="F57" s="87"/>
    </row>
    <row r="58" spans="1:6" ht="40.5" x14ac:dyDescent="0.25">
      <c r="A58" s="10" t="s">
        <v>110</v>
      </c>
      <c r="B58" s="11" t="s">
        <v>288</v>
      </c>
      <c r="C58" s="12" t="s">
        <v>170</v>
      </c>
      <c r="D58" s="67">
        <v>6144</v>
      </c>
      <c r="E58" s="13"/>
      <c r="F58" s="55">
        <f>E58*D58</f>
        <v>0</v>
      </c>
    </row>
    <row r="59" spans="1:6" ht="40.5" x14ac:dyDescent="0.25">
      <c r="A59" s="18" t="s">
        <v>49</v>
      </c>
      <c r="B59" s="11" t="s">
        <v>289</v>
      </c>
      <c r="C59" s="12" t="s">
        <v>170</v>
      </c>
      <c r="D59" s="67">
        <v>2018</v>
      </c>
      <c r="E59" s="13"/>
      <c r="F59" s="55">
        <f t="shared" ref="F59:F63" si="5">E59*D59</f>
        <v>0</v>
      </c>
    </row>
    <row r="60" spans="1:6" ht="40.5" x14ac:dyDescent="0.25">
      <c r="A60" s="10" t="s">
        <v>105</v>
      </c>
      <c r="B60" s="11" t="s">
        <v>290</v>
      </c>
      <c r="C60" s="12" t="s">
        <v>170</v>
      </c>
      <c r="D60" s="67">
        <v>3123</v>
      </c>
      <c r="E60" s="13"/>
      <c r="F60" s="55">
        <f t="shared" si="5"/>
        <v>0</v>
      </c>
    </row>
    <row r="61" spans="1:6" ht="40.5" x14ac:dyDescent="0.25">
      <c r="A61" s="18" t="s">
        <v>48</v>
      </c>
      <c r="B61" s="11" t="s">
        <v>291</v>
      </c>
      <c r="C61" s="12" t="s">
        <v>170</v>
      </c>
      <c r="D61" s="67">
        <v>2372</v>
      </c>
      <c r="E61" s="13"/>
      <c r="F61" s="55">
        <f t="shared" si="5"/>
        <v>0</v>
      </c>
    </row>
    <row r="62" spans="1:6" x14ac:dyDescent="0.25">
      <c r="A62" s="10" t="s">
        <v>286</v>
      </c>
      <c r="B62" s="11" t="s">
        <v>95</v>
      </c>
      <c r="C62" s="10" t="s">
        <v>115</v>
      </c>
      <c r="D62" s="67">
        <v>14786</v>
      </c>
      <c r="E62" s="59"/>
      <c r="F62" s="55">
        <f t="shared" si="5"/>
        <v>0</v>
      </c>
    </row>
    <row r="63" spans="1:6" ht="81" x14ac:dyDescent="0.25">
      <c r="A63" s="10" t="s">
        <v>287</v>
      </c>
      <c r="B63" s="11" t="s">
        <v>310</v>
      </c>
      <c r="C63" s="12" t="s">
        <v>246</v>
      </c>
      <c r="D63" s="67">
        <v>1175</v>
      </c>
      <c r="E63" s="59"/>
      <c r="F63" s="55">
        <f t="shared" si="5"/>
        <v>0</v>
      </c>
    </row>
    <row r="64" spans="1:6" s="43" customFormat="1" x14ac:dyDescent="0.2">
      <c r="A64" s="57"/>
      <c r="B64" s="60"/>
      <c r="C64" s="57"/>
      <c r="D64" s="98" t="s">
        <v>278</v>
      </c>
      <c r="E64" s="99"/>
      <c r="F64" s="61">
        <f>SUM(F58:F63)</f>
        <v>0</v>
      </c>
    </row>
    <row r="65" spans="1:6" x14ac:dyDescent="0.25">
      <c r="A65" s="7" t="s">
        <v>50</v>
      </c>
      <c r="B65" s="85" t="s">
        <v>9</v>
      </c>
      <c r="C65" s="86"/>
      <c r="D65" s="86"/>
      <c r="E65" s="86"/>
      <c r="F65" s="87"/>
    </row>
    <row r="66" spans="1:6" x14ac:dyDescent="0.25">
      <c r="A66" s="10" t="s">
        <v>106</v>
      </c>
      <c r="B66" s="11" t="s">
        <v>89</v>
      </c>
      <c r="C66" s="12" t="s">
        <v>170</v>
      </c>
      <c r="D66" s="67">
        <v>3842</v>
      </c>
      <c r="E66" s="13"/>
      <c r="F66" s="55">
        <f>E66*D66</f>
        <v>0</v>
      </c>
    </row>
    <row r="67" spans="1:6" x14ac:dyDescent="0.25">
      <c r="A67" s="10" t="s">
        <v>51</v>
      </c>
      <c r="B67" s="11" t="s">
        <v>90</v>
      </c>
      <c r="C67" s="12" t="s">
        <v>170</v>
      </c>
      <c r="D67" s="67">
        <v>15120</v>
      </c>
      <c r="E67" s="13"/>
      <c r="F67" s="55">
        <f t="shared" ref="F67:F69" si="6">E67*D67</f>
        <v>0</v>
      </c>
    </row>
    <row r="68" spans="1:6" x14ac:dyDescent="0.25">
      <c r="A68" s="10" t="s">
        <v>52</v>
      </c>
      <c r="B68" s="11" t="s">
        <v>109</v>
      </c>
      <c r="C68" s="12" t="s">
        <v>116</v>
      </c>
      <c r="D68" s="67">
        <v>105329</v>
      </c>
      <c r="E68" s="13"/>
      <c r="F68" s="55">
        <f t="shared" si="6"/>
        <v>0</v>
      </c>
    </row>
    <row r="69" spans="1:6" x14ac:dyDescent="0.25">
      <c r="A69" s="18" t="s">
        <v>88</v>
      </c>
      <c r="B69" s="11" t="s">
        <v>292</v>
      </c>
      <c r="C69" s="12" t="s">
        <v>170</v>
      </c>
      <c r="D69" s="67">
        <v>4232</v>
      </c>
      <c r="E69" s="13"/>
      <c r="F69" s="55">
        <f t="shared" si="6"/>
        <v>0</v>
      </c>
    </row>
    <row r="70" spans="1:6" s="43" customFormat="1" x14ac:dyDescent="0.2">
      <c r="A70" s="57"/>
      <c r="B70" s="60"/>
      <c r="C70" s="57"/>
      <c r="D70" s="98" t="s">
        <v>278</v>
      </c>
      <c r="E70" s="99"/>
      <c r="F70" s="61">
        <f>SUM(F66:F69)</f>
        <v>0</v>
      </c>
    </row>
    <row r="71" spans="1:6" x14ac:dyDescent="0.25">
      <c r="A71" s="7" t="s">
        <v>53</v>
      </c>
      <c r="B71" s="85" t="s">
        <v>10</v>
      </c>
      <c r="C71" s="86"/>
      <c r="D71" s="86"/>
      <c r="E71" s="86"/>
      <c r="F71" s="87"/>
    </row>
    <row r="72" spans="1:6" x14ac:dyDescent="0.25">
      <c r="A72" s="18" t="s">
        <v>107</v>
      </c>
      <c r="B72" s="11" t="s">
        <v>117</v>
      </c>
      <c r="C72" s="12" t="s">
        <v>170</v>
      </c>
      <c r="D72" s="67">
        <v>3778</v>
      </c>
      <c r="E72" s="13"/>
      <c r="F72" s="55">
        <f>E72*D72</f>
        <v>0</v>
      </c>
    </row>
    <row r="73" spans="1:6" x14ac:dyDescent="0.25">
      <c r="A73" s="10" t="s">
        <v>54</v>
      </c>
      <c r="B73" s="11" t="s">
        <v>293</v>
      </c>
      <c r="C73" s="12" t="s">
        <v>170</v>
      </c>
      <c r="D73" s="67">
        <v>3820</v>
      </c>
      <c r="E73" s="13"/>
      <c r="F73" s="55">
        <f t="shared" ref="F73:F74" si="7">E73*D73</f>
        <v>0</v>
      </c>
    </row>
    <row r="74" spans="1:6" ht="40.5" x14ac:dyDescent="0.25">
      <c r="A74" s="12" t="s">
        <v>194</v>
      </c>
      <c r="B74" s="11" t="s">
        <v>193</v>
      </c>
      <c r="C74" s="12" t="s">
        <v>234</v>
      </c>
      <c r="D74" s="67">
        <v>103102</v>
      </c>
      <c r="E74" s="13"/>
      <c r="F74" s="55">
        <f t="shared" si="7"/>
        <v>0</v>
      </c>
    </row>
    <row r="75" spans="1:6" s="43" customFormat="1" x14ac:dyDescent="0.2">
      <c r="A75" s="57"/>
      <c r="B75" s="60"/>
      <c r="C75" s="57"/>
      <c r="D75" s="98" t="s">
        <v>278</v>
      </c>
      <c r="E75" s="99"/>
      <c r="F75" s="61">
        <f>SUM(F72:F74)</f>
        <v>0</v>
      </c>
    </row>
    <row r="76" spans="1:6" x14ac:dyDescent="0.25">
      <c r="A76" s="19" t="s">
        <v>55</v>
      </c>
      <c r="B76" s="85" t="s">
        <v>11</v>
      </c>
      <c r="C76" s="86"/>
      <c r="D76" s="86"/>
      <c r="E76" s="86"/>
      <c r="F76" s="87"/>
    </row>
    <row r="77" spans="1:6" x14ac:dyDescent="0.25">
      <c r="A77" s="10" t="s">
        <v>108</v>
      </c>
      <c r="B77" s="11" t="s">
        <v>118</v>
      </c>
      <c r="C77" s="12" t="s">
        <v>170</v>
      </c>
      <c r="D77" s="67">
        <v>3507</v>
      </c>
      <c r="E77" s="13"/>
      <c r="F77" s="55">
        <f>E77*D77</f>
        <v>0</v>
      </c>
    </row>
    <row r="78" spans="1:6" x14ac:dyDescent="0.25">
      <c r="A78" s="10" t="s">
        <v>56</v>
      </c>
      <c r="B78" s="11" t="s">
        <v>294</v>
      </c>
      <c r="C78" s="12" t="s">
        <v>170</v>
      </c>
      <c r="D78" s="67">
        <v>2365</v>
      </c>
      <c r="E78" s="13"/>
      <c r="F78" s="55">
        <f>E78*D78</f>
        <v>0</v>
      </c>
    </row>
    <row r="79" spans="1:6" x14ac:dyDescent="0.25">
      <c r="A79" s="29"/>
      <c r="B79" s="5"/>
      <c r="C79" s="29"/>
      <c r="D79" s="98" t="s">
        <v>278</v>
      </c>
      <c r="E79" s="99"/>
      <c r="F79" s="61">
        <f>SUM(F77:F78)</f>
        <v>0</v>
      </c>
    </row>
    <row r="80" spans="1:6" x14ac:dyDescent="0.25">
      <c r="A80" s="7" t="s">
        <v>57</v>
      </c>
      <c r="B80" s="85" t="s">
        <v>12</v>
      </c>
      <c r="C80" s="86"/>
      <c r="D80" s="86"/>
      <c r="E80" s="86"/>
      <c r="F80" s="87"/>
    </row>
    <row r="81" spans="1:6" s="39" customFormat="1" x14ac:dyDescent="0.25">
      <c r="A81" s="30" t="s">
        <v>58</v>
      </c>
      <c r="B81" s="17" t="s">
        <v>13</v>
      </c>
      <c r="C81" s="30" t="s">
        <v>119</v>
      </c>
      <c r="D81" s="65">
        <v>239478</v>
      </c>
      <c r="E81" s="30"/>
      <c r="F81" s="55">
        <f>E81*D81</f>
        <v>0</v>
      </c>
    </row>
    <row r="82" spans="1:6" ht="60.75" x14ac:dyDescent="0.25">
      <c r="A82" s="10" t="s">
        <v>59</v>
      </c>
      <c r="B82" s="11" t="s">
        <v>311</v>
      </c>
      <c r="C82" s="10" t="s">
        <v>241</v>
      </c>
      <c r="D82" s="67">
        <v>335</v>
      </c>
      <c r="E82" s="13"/>
      <c r="F82" s="55">
        <f t="shared" ref="F82:F87" si="8">E82*D82</f>
        <v>0</v>
      </c>
    </row>
    <row r="83" spans="1:6" ht="40.5" x14ac:dyDescent="0.25">
      <c r="A83" s="10" t="s">
        <v>60</v>
      </c>
      <c r="B83" s="11" t="s">
        <v>312</v>
      </c>
      <c r="C83" s="10" t="s">
        <v>120</v>
      </c>
      <c r="D83" s="67">
        <v>1341</v>
      </c>
      <c r="E83" s="13"/>
      <c r="F83" s="55">
        <f t="shared" si="8"/>
        <v>0</v>
      </c>
    </row>
    <row r="84" spans="1:6" ht="40.5" x14ac:dyDescent="0.25">
      <c r="A84" s="10" t="s">
        <v>61</v>
      </c>
      <c r="B84" s="11" t="s">
        <v>313</v>
      </c>
      <c r="C84" s="10" t="s">
        <v>120</v>
      </c>
      <c r="D84" s="67">
        <v>4288</v>
      </c>
      <c r="E84" s="13"/>
      <c r="F84" s="55">
        <f t="shared" si="8"/>
        <v>0</v>
      </c>
    </row>
    <row r="85" spans="1:6" ht="63" customHeight="1" x14ac:dyDescent="0.25">
      <c r="A85" s="10" t="s">
        <v>62</v>
      </c>
      <c r="B85" s="11" t="s">
        <v>314</v>
      </c>
      <c r="C85" s="10" t="s">
        <v>171</v>
      </c>
      <c r="D85" s="67">
        <v>2640</v>
      </c>
      <c r="E85" s="13"/>
      <c r="F85" s="55">
        <f t="shared" si="8"/>
        <v>0</v>
      </c>
    </row>
    <row r="86" spans="1:6" ht="24" customHeight="1" x14ac:dyDescent="0.25">
      <c r="A86" s="10" t="s">
        <v>63</v>
      </c>
      <c r="B86" s="11" t="s">
        <v>14</v>
      </c>
      <c r="C86" s="10" t="s">
        <v>121</v>
      </c>
      <c r="D86" s="67">
        <v>30329</v>
      </c>
      <c r="E86" s="13"/>
      <c r="F86" s="55">
        <f t="shared" si="8"/>
        <v>0</v>
      </c>
    </row>
    <row r="87" spans="1:6" ht="23.25" customHeight="1" x14ac:dyDescent="0.25">
      <c r="A87" s="10" t="s">
        <v>96</v>
      </c>
      <c r="B87" s="16" t="s">
        <v>15</v>
      </c>
      <c r="C87" s="25" t="s">
        <v>259</v>
      </c>
      <c r="D87" s="67">
        <v>24028</v>
      </c>
      <c r="E87" s="13"/>
      <c r="F87" s="55">
        <f t="shared" si="8"/>
        <v>0</v>
      </c>
    </row>
    <row r="88" spans="1:6" ht="23.25" customHeight="1" x14ac:dyDescent="0.25">
      <c r="A88" s="29"/>
      <c r="B88" s="5"/>
      <c r="C88" s="29"/>
      <c r="D88" s="98" t="s">
        <v>278</v>
      </c>
      <c r="E88" s="99"/>
      <c r="F88" s="61">
        <f>SUM(F81:F87)</f>
        <v>0</v>
      </c>
    </row>
    <row r="89" spans="1:6" x14ac:dyDescent="0.25">
      <c r="A89" s="7" t="s">
        <v>84</v>
      </c>
      <c r="B89" s="104" t="s">
        <v>6</v>
      </c>
      <c r="C89" s="105"/>
      <c r="D89" s="105"/>
      <c r="E89" s="105"/>
      <c r="F89" s="106"/>
    </row>
    <row r="90" spans="1:6" ht="45" customHeight="1" x14ac:dyDescent="0.25">
      <c r="A90" s="10" t="s">
        <v>64</v>
      </c>
      <c r="B90" s="14" t="s">
        <v>231</v>
      </c>
      <c r="C90" s="20" t="s">
        <v>248</v>
      </c>
      <c r="D90" s="68">
        <v>4973</v>
      </c>
      <c r="E90" s="13"/>
      <c r="F90" s="55">
        <f>E90*D90</f>
        <v>0</v>
      </c>
    </row>
    <row r="91" spans="1:6" ht="45" customHeight="1" x14ac:dyDescent="0.25">
      <c r="A91" s="10" t="s">
        <v>65</v>
      </c>
      <c r="B91" s="14" t="s">
        <v>262</v>
      </c>
      <c r="C91" s="20" t="s">
        <v>248</v>
      </c>
      <c r="D91" s="68">
        <v>5263</v>
      </c>
      <c r="E91" s="13"/>
      <c r="F91" s="55">
        <f t="shared" ref="F91:F100" si="9">E91*D91</f>
        <v>0</v>
      </c>
    </row>
    <row r="92" spans="1:6" ht="45" customHeight="1" x14ac:dyDescent="0.25">
      <c r="A92" s="13" t="s">
        <v>91</v>
      </c>
      <c r="B92" s="14" t="s">
        <v>318</v>
      </c>
      <c r="C92" s="20" t="s">
        <v>320</v>
      </c>
      <c r="D92" s="68">
        <v>8717</v>
      </c>
      <c r="E92" s="13"/>
      <c r="F92" s="55">
        <f t="shared" ref="F92" si="10">E92*D92</f>
        <v>0</v>
      </c>
    </row>
    <row r="93" spans="1:6" s="41" customFormat="1" ht="65.25" customHeight="1" x14ac:dyDescent="0.25">
      <c r="A93" s="10" t="s">
        <v>87</v>
      </c>
      <c r="B93" s="14" t="s">
        <v>232</v>
      </c>
      <c r="C93" s="21" t="s">
        <v>248</v>
      </c>
      <c r="D93" s="68">
        <v>4725</v>
      </c>
      <c r="E93" s="13"/>
      <c r="F93" s="55">
        <f t="shared" si="9"/>
        <v>0</v>
      </c>
    </row>
    <row r="94" spans="1:6" ht="22.5" customHeight="1" x14ac:dyDescent="0.25">
      <c r="A94" s="10" t="s">
        <v>92</v>
      </c>
      <c r="B94" s="17" t="s">
        <v>191</v>
      </c>
      <c r="C94" s="20" t="s">
        <v>248</v>
      </c>
      <c r="D94" s="68">
        <v>5474</v>
      </c>
      <c r="E94" s="13"/>
      <c r="F94" s="55">
        <f t="shared" si="9"/>
        <v>0</v>
      </c>
    </row>
    <row r="95" spans="1:6" ht="22.5" customHeight="1" x14ac:dyDescent="0.25">
      <c r="A95" s="10" t="s">
        <v>93</v>
      </c>
      <c r="B95" s="17" t="s">
        <v>192</v>
      </c>
      <c r="C95" s="20" t="s">
        <v>248</v>
      </c>
      <c r="D95" s="68">
        <v>6180</v>
      </c>
      <c r="E95" s="13"/>
      <c r="F95" s="55">
        <f t="shared" si="9"/>
        <v>0</v>
      </c>
    </row>
    <row r="96" spans="1:6" ht="61.5" customHeight="1" x14ac:dyDescent="0.25">
      <c r="A96" s="10" t="s">
        <v>66</v>
      </c>
      <c r="B96" s="14" t="s">
        <v>233</v>
      </c>
      <c r="C96" s="20" t="s">
        <v>248</v>
      </c>
      <c r="D96" s="68">
        <v>2466</v>
      </c>
      <c r="E96" s="13"/>
      <c r="F96" s="55">
        <f t="shared" si="9"/>
        <v>0</v>
      </c>
    </row>
    <row r="97" spans="1:8" ht="23.25" customHeight="1" x14ac:dyDescent="0.25">
      <c r="A97" s="10" t="s">
        <v>133</v>
      </c>
      <c r="B97" s="14" t="s">
        <v>164</v>
      </c>
      <c r="C97" s="20" t="s">
        <v>248</v>
      </c>
      <c r="D97" s="68">
        <v>4366</v>
      </c>
      <c r="E97" s="13"/>
      <c r="F97" s="55">
        <f t="shared" si="9"/>
        <v>0</v>
      </c>
    </row>
    <row r="98" spans="1:8" ht="42.75" customHeight="1" x14ac:dyDescent="0.25">
      <c r="A98" s="10" t="s">
        <v>167</v>
      </c>
      <c r="B98" s="14" t="s">
        <v>165</v>
      </c>
      <c r="C98" s="20" t="s">
        <v>249</v>
      </c>
      <c r="D98" s="68">
        <v>2802</v>
      </c>
      <c r="E98" s="13"/>
      <c r="F98" s="55">
        <f t="shared" si="9"/>
        <v>0</v>
      </c>
    </row>
    <row r="99" spans="1:8" ht="44.25" customHeight="1" x14ac:dyDescent="0.25">
      <c r="A99" s="10" t="s">
        <v>175</v>
      </c>
      <c r="B99" s="14" t="s">
        <v>295</v>
      </c>
      <c r="C99" s="20" t="s">
        <v>249</v>
      </c>
      <c r="D99" s="66">
        <v>1812</v>
      </c>
      <c r="E99" s="13"/>
      <c r="F99" s="55">
        <f t="shared" si="9"/>
        <v>0</v>
      </c>
    </row>
    <row r="100" spans="1:8" ht="40.5" x14ac:dyDescent="0.25">
      <c r="A100" s="10" t="s">
        <v>319</v>
      </c>
      <c r="B100" s="14" t="s">
        <v>166</v>
      </c>
      <c r="C100" s="20" t="s">
        <v>249</v>
      </c>
      <c r="D100" s="68">
        <v>2506</v>
      </c>
      <c r="E100" s="13"/>
      <c r="F100" s="55">
        <f t="shared" si="9"/>
        <v>0</v>
      </c>
    </row>
    <row r="101" spans="1:8" ht="26.25" x14ac:dyDescent="0.25">
      <c r="A101" s="29"/>
      <c r="B101" s="5"/>
      <c r="C101" s="29"/>
      <c r="D101" s="98" t="s">
        <v>278</v>
      </c>
      <c r="E101" s="99"/>
      <c r="F101" s="61">
        <f>SUM(F90:F100)</f>
        <v>0</v>
      </c>
      <c r="H101" s="42"/>
    </row>
    <row r="102" spans="1:8" x14ac:dyDescent="0.25">
      <c r="A102" s="7" t="s">
        <v>83</v>
      </c>
      <c r="B102" s="104" t="s">
        <v>216</v>
      </c>
      <c r="C102" s="105"/>
      <c r="D102" s="105"/>
      <c r="E102" s="105"/>
      <c r="F102" s="106"/>
    </row>
    <row r="103" spans="1:8" ht="40.5" x14ac:dyDescent="0.25">
      <c r="A103" s="20" t="s">
        <v>67</v>
      </c>
      <c r="B103" s="17" t="s">
        <v>217</v>
      </c>
      <c r="C103" s="20" t="s">
        <v>248</v>
      </c>
      <c r="D103" s="65">
        <v>6799</v>
      </c>
      <c r="E103" s="58"/>
      <c r="F103" s="55">
        <f>E103*D103</f>
        <v>0</v>
      </c>
      <c r="H103" s="42"/>
    </row>
    <row r="104" spans="1:8" ht="26.25" x14ac:dyDescent="0.25">
      <c r="A104" s="29"/>
      <c r="B104" s="5"/>
      <c r="C104" s="29"/>
      <c r="D104" s="98" t="s">
        <v>278</v>
      </c>
      <c r="E104" s="99"/>
      <c r="F104" s="61">
        <f>SUM(F103)</f>
        <v>0</v>
      </c>
      <c r="H104" s="42"/>
    </row>
    <row r="105" spans="1:8" ht="20.25" customHeight="1" x14ac:dyDescent="0.25">
      <c r="A105" s="4" t="s">
        <v>82</v>
      </c>
      <c r="B105" s="85" t="s">
        <v>16</v>
      </c>
      <c r="C105" s="86"/>
      <c r="D105" s="86"/>
      <c r="E105" s="86"/>
      <c r="F105" s="87"/>
    </row>
    <row r="106" spans="1:8" ht="40.5" x14ac:dyDescent="0.25">
      <c r="A106" s="12" t="s">
        <v>68</v>
      </c>
      <c r="B106" s="11" t="s">
        <v>146</v>
      </c>
      <c r="C106" s="10" t="s">
        <v>17</v>
      </c>
      <c r="D106" s="67">
        <v>6249566</v>
      </c>
      <c r="E106" s="13"/>
      <c r="F106" s="55">
        <f>E106*D106</f>
        <v>0</v>
      </c>
    </row>
    <row r="107" spans="1:8" ht="40.5" x14ac:dyDescent="0.25">
      <c r="A107" s="12" t="s">
        <v>69</v>
      </c>
      <c r="B107" s="11" t="s">
        <v>147</v>
      </c>
      <c r="C107" s="10" t="s">
        <v>17</v>
      </c>
      <c r="D107" s="67">
        <v>7177317</v>
      </c>
      <c r="E107" s="13"/>
      <c r="F107" s="55">
        <f t="shared" ref="F107:F108" si="11">E107*D107</f>
        <v>0</v>
      </c>
    </row>
    <row r="108" spans="1:8" x14ac:dyDescent="0.25">
      <c r="A108" s="12" t="s">
        <v>70</v>
      </c>
      <c r="B108" s="6" t="s">
        <v>18</v>
      </c>
      <c r="C108" s="10" t="s">
        <v>250</v>
      </c>
      <c r="D108" s="67">
        <v>1720</v>
      </c>
      <c r="E108" s="13"/>
      <c r="F108" s="55">
        <f t="shared" si="11"/>
        <v>0</v>
      </c>
    </row>
    <row r="109" spans="1:8" x14ac:dyDescent="0.25">
      <c r="A109" s="12" t="s">
        <v>71</v>
      </c>
      <c r="B109" s="6" t="s">
        <v>19</v>
      </c>
      <c r="C109" s="10" t="s">
        <v>20</v>
      </c>
      <c r="D109" s="67">
        <v>198260</v>
      </c>
      <c r="E109" s="13"/>
      <c r="F109" s="55">
        <f>E109*D109</f>
        <v>0</v>
      </c>
    </row>
    <row r="110" spans="1:8" x14ac:dyDescent="0.25">
      <c r="A110" s="29"/>
      <c r="B110" s="5"/>
      <c r="C110" s="29"/>
      <c r="D110" s="98" t="s">
        <v>278</v>
      </c>
      <c r="E110" s="99"/>
      <c r="F110" s="61">
        <f>SUM(F106:F109)</f>
        <v>0</v>
      </c>
    </row>
    <row r="111" spans="1:8" x14ac:dyDescent="0.25">
      <c r="A111" s="4" t="s">
        <v>81</v>
      </c>
      <c r="B111" s="85" t="s">
        <v>21</v>
      </c>
      <c r="C111" s="86"/>
      <c r="D111" s="86"/>
      <c r="E111" s="86"/>
      <c r="F111" s="87"/>
    </row>
    <row r="112" spans="1:8" ht="40.5" x14ac:dyDescent="0.25">
      <c r="A112" s="12" t="s">
        <v>72</v>
      </c>
      <c r="B112" s="11" t="s">
        <v>189</v>
      </c>
      <c r="C112" s="15" t="s">
        <v>251</v>
      </c>
      <c r="D112" s="67">
        <v>12114</v>
      </c>
      <c r="E112" s="13"/>
      <c r="F112" s="55">
        <f>E112*D112</f>
        <v>0</v>
      </c>
    </row>
    <row r="113" spans="1:6" ht="40.5" x14ac:dyDescent="0.25">
      <c r="A113" s="12" t="s">
        <v>73</v>
      </c>
      <c r="B113" s="11" t="s">
        <v>142</v>
      </c>
      <c r="C113" s="15" t="s">
        <v>252</v>
      </c>
      <c r="D113" s="67">
        <v>3811</v>
      </c>
      <c r="E113" s="13"/>
      <c r="F113" s="55">
        <f t="shared" ref="F113:F127" si="12">E113*D113</f>
        <v>0</v>
      </c>
    </row>
    <row r="114" spans="1:6" ht="40.5" x14ac:dyDescent="0.25">
      <c r="A114" s="12" t="s">
        <v>195</v>
      </c>
      <c r="B114" s="16" t="s">
        <v>168</v>
      </c>
      <c r="C114" s="15" t="s">
        <v>253</v>
      </c>
      <c r="D114" s="67">
        <v>3397</v>
      </c>
      <c r="E114" s="13"/>
      <c r="F114" s="55">
        <f t="shared" si="12"/>
        <v>0</v>
      </c>
    </row>
    <row r="115" spans="1:6" ht="40.5" x14ac:dyDescent="0.25">
      <c r="A115" s="12" t="s">
        <v>196</v>
      </c>
      <c r="B115" s="11" t="s">
        <v>141</v>
      </c>
      <c r="C115" s="15" t="s">
        <v>252</v>
      </c>
      <c r="D115" s="67">
        <v>25771</v>
      </c>
      <c r="E115" s="13"/>
      <c r="F115" s="55">
        <f t="shared" si="12"/>
        <v>0</v>
      </c>
    </row>
    <row r="116" spans="1:6" ht="40.5" x14ac:dyDescent="0.25">
      <c r="A116" s="12" t="s">
        <v>197</v>
      </c>
      <c r="B116" s="11" t="s">
        <v>183</v>
      </c>
      <c r="C116" s="12" t="s">
        <v>239</v>
      </c>
      <c r="D116" s="67">
        <v>15780</v>
      </c>
      <c r="E116" s="13"/>
      <c r="F116" s="55">
        <f t="shared" si="12"/>
        <v>0</v>
      </c>
    </row>
    <row r="117" spans="1:6" ht="40.5" x14ac:dyDescent="0.25">
      <c r="A117" s="12" t="s">
        <v>198</v>
      </c>
      <c r="B117" s="11" t="s">
        <v>190</v>
      </c>
      <c r="C117" s="12" t="s">
        <v>239</v>
      </c>
      <c r="D117" s="67">
        <v>15630</v>
      </c>
      <c r="E117" s="13"/>
      <c r="F117" s="55">
        <f t="shared" si="12"/>
        <v>0</v>
      </c>
    </row>
    <row r="118" spans="1:6" x14ac:dyDescent="0.25">
      <c r="A118" s="12" t="s">
        <v>199</v>
      </c>
      <c r="B118" s="11" t="s">
        <v>143</v>
      </c>
      <c r="C118" s="12" t="s">
        <v>239</v>
      </c>
      <c r="D118" s="67">
        <v>13770</v>
      </c>
      <c r="E118" s="13"/>
      <c r="F118" s="55">
        <f t="shared" si="12"/>
        <v>0</v>
      </c>
    </row>
    <row r="119" spans="1:6" s="41" customFormat="1" x14ac:dyDescent="0.25">
      <c r="A119" s="15" t="s">
        <v>200</v>
      </c>
      <c r="B119" s="14" t="s">
        <v>173</v>
      </c>
      <c r="C119" s="15" t="s">
        <v>239</v>
      </c>
      <c r="D119" s="67">
        <v>16260</v>
      </c>
      <c r="E119" s="13"/>
      <c r="F119" s="55">
        <f t="shared" si="12"/>
        <v>0</v>
      </c>
    </row>
    <row r="120" spans="1:6" s="41" customFormat="1" ht="40.5" x14ac:dyDescent="0.25">
      <c r="A120" s="15" t="s">
        <v>201</v>
      </c>
      <c r="B120" s="14" t="s">
        <v>174</v>
      </c>
      <c r="C120" s="15" t="s">
        <v>239</v>
      </c>
      <c r="D120" s="67">
        <v>16957</v>
      </c>
      <c r="E120" s="13"/>
      <c r="F120" s="55">
        <f t="shared" si="12"/>
        <v>0</v>
      </c>
    </row>
    <row r="121" spans="1:6" x14ac:dyDescent="0.25">
      <c r="A121" s="12" t="s">
        <v>202</v>
      </c>
      <c r="B121" s="11" t="s">
        <v>122</v>
      </c>
      <c r="C121" s="12" t="s">
        <v>239</v>
      </c>
      <c r="D121" s="67">
        <v>3403</v>
      </c>
      <c r="E121" s="13"/>
      <c r="F121" s="55">
        <f t="shared" si="12"/>
        <v>0</v>
      </c>
    </row>
    <row r="122" spans="1:6" x14ac:dyDescent="0.25">
      <c r="A122" s="12" t="s">
        <v>203</v>
      </c>
      <c r="B122" s="11" t="s">
        <v>144</v>
      </c>
      <c r="C122" s="12" t="s">
        <v>234</v>
      </c>
      <c r="D122" s="67">
        <v>2577</v>
      </c>
      <c r="E122" s="13"/>
      <c r="F122" s="55">
        <f t="shared" si="12"/>
        <v>0</v>
      </c>
    </row>
    <row r="123" spans="1:6" x14ac:dyDescent="0.25">
      <c r="A123" s="12" t="s">
        <v>204</v>
      </c>
      <c r="B123" s="11" t="s">
        <v>22</v>
      </c>
      <c r="C123" s="12" t="s">
        <v>234</v>
      </c>
      <c r="D123" s="67">
        <v>3807</v>
      </c>
      <c r="E123" s="13"/>
      <c r="F123" s="55">
        <f t="shared" si="12"/>
        <v>0</v>
      </c>
    </row>
    <row r="124" spans="1:6" x14ac:dyDescent="0.25">
      <c r="A124" s="22" t="s">
        <v>205</v>
      </c>
      <c r="B124" s="11" t="s">
        <v>23</v>
      </c>
      <c r="C124" s="12" t="s">
        <v>254</v>
      </c>
      <c r="D124" s="67">
        <v>4802</v>
      </c>
      <c r="E124" s="13"/>
      <c r="F124" s="55">
        <f t="shared" si="12"/>
        <v>0</v>
      </c>
    </row>
    <row r="125" spans="1:6" x14ac:dyDescent="0.25">
      <c r="A125" s="12" t="s">
        <v>206</v>
      </c>
      <c r="B125" s="11" t="s">
        <v>24</v>
      </c>
      <c r="C125" s="12" t="s">
        <v>254</v>
      </c>
      <c r="D125" s="67">
        <v>3744</v>
      </c>
      <c r="E125" s="13"/>
      <c r="F125" s="55">
        <f t="shared" si="12"/>
        <v>0</v>
      </c>
    </row>
    <row r="126" spans="1:6" x14ac:dyDescent="0.25">
      <c r="A126" s="12" t="s">
        <v>207</v>
      </c>
      <c r="B126" s="11" t="s">
        <v>25</v>
      </c>
      <c r="C126" s="12" t="s">
        <v>254</v>
      </c>
      <c r="D126" s="67">
        <v>5944</v>
      </c>
      <c r="E126" s="13"/>
      <c r="F126" s="55">
        <f t="shared" si="12"/>
        <v>0</v>
      </c>
    </row>
    <row r="127" spans="1:6" ht="60.75" x14ac:dyDescent="0.25">
      <c r="A127" s="12" t="s">
        <v>208</v>
      </c>
      <c r="B127" s="23" t="s">
        <v>315</v>
      </c>
      <c r="C127" s="12" t="s">
        <v>255</v>
      </c>
      <c r="D127" s="67">
        <v>15845</v>
      </c>
      <c r="E127" s="13"/>
      <c r="F127" s="55">
        <f t="shared" si="12"/>
        <v>0</v>
      </c>
    </row>
    <row r="128" spans="1:6" ht="40.5" x14ac:dyDescent="0.25">
      <c r="A128" s="12" t="s">
        <v>209</v>
      </c>
      <c r="B128" s="11" t="s">
        <v>26</v>
      </c>
      <c r="C128" s="12" t="s">
        <v>254</v>
      </c>
      <c r="D128" s="118" t="s">
        <v>34</v>
      </c>
      <c r="E128" s="119"/>
      <c r="F128" s="120"/>
    </row>
    <row r="129" spans="1:6" x14ac:dyDescent="0.25">
      <c r="A129" s="29"/>
      <c r="B129" s="5"/>
      <c r="C129" s="29"/>
      <c r="D129" s="98" t="s">
        <v>278</v>
      </c>
      <c r="E129" s="99"/>
      <c r="F129" s="61">
        <f>SUM(F112:F127)</f>
        <v>0</v>
      </c>
    </row>
    <row r="130" spans="1:6" s="43" customFormat="1" ht="40.5" customHeight="1" x14ac:dyDescent="0.2">
      <c r="A130" s="7" t="s">
        <v>80</v>
      </c>
      <c r="B130" s="85" t="s">
        <v>258</v>
      </c>
      <c r="C130" s="86"/>
      <c r="D130" s="86"/>
      <c r="E130" s="86"/>
      <c r="F130" s="87"/>
    </row>
    <row r="131" spans="1:6" s="38" customFormat="1" x14ac:dyDescent="0.25">
      <c r="A131" s="24" t="s">
        <v>74</v>
      </c>
      <c r="B131" s="107" t="s">
        <v>27</v>
      </c>
      <c r="C131" s="108"/>
      <c r="D131" s="108"/>
      <c r="E131" s="108"/>
      <c r="F131" s="109"/>
    </row>
    <row r="132" spans="1:6" s="38" customFormat="1" ht="60.75" x14ac:dyDescent="0.25">
      <c r="A132" s="25" t="s">
        <v>210</v>
      </c>
      <c r="B132" s="26" t="s">
        <v>219</v>
      </c>
      <c r="C132" s="25" t="s">
        <v>123</v>
      </c>
      <c r="D132" s="67">
        <v>1310382</v>
      </c>
      <c r="E132" s="30"/>
      <c r="F132" s="55">
        <f>E132*D132</f>
        <v>0</v>
      </c>
    </row>
    <row r="133" spans="1:6" s="38" customFormat="1" ht="40.5" x14ac:dyDescent="0.25">
      <c r="A133" s="25" t="s">
        <v>211</v>
      </c>
      <c r="B133" s="26" t="s">
        <v>230</v>
      </c>
      <c r="C133" s="25" t="s">
        <v>123</v>
      </c>
      <c r="D133" s="67">
        <v>1518681</v>
      </c>
      <c r="E133" s="30"/>
      <c r="F133" s="55">
        <f t="shared" ref="F133:F135" si="13">E133*D133</f>
        <v>0</v>
      </c>
    </row>
    <row r="134" spans="1:6" s="38" customFormat="1" x14ac:dyDescent="0.25">
      <c r="A134" s="30" t="s">
        <v>218</v>
      </c>
      <c r="B134" s="32" t="s">
        <v>224</v>
      </c>
      <c r="C134" s="30" t="s">
        <v>123</v>
      </c>
      <c r="D134" s="67">
        <v>474203</v>
      </c>
      <c r="E134" s="30"/>
      <c r="F134" s="55">
        <f t="shared" ref="F134" si="14">E134*D134</f>
        <v>0</v>
      </c>
    </row>
    <row r="135" spans="1:6" s="39" customFormat="1" ht="22.5" customHeight="1" x14ac:dyDescent="0.25">
      <c r="A135" s="30" t="s">
        <v>321</v>
      </c>
      <c r="B135" s="32" t="s">
        <v>322</v>
      </c>
      <c r="C135" s="30" t="s">
        <v>123</v>
      </c>
      <c r="D135" s="67">
        <v>339804</v>
      </c>
      <c r="E135" s="30"/>
      <c r="F135" s="55">
        <f t="shared" si="13"/>
        <v>0</v>
      </c>
    </row>
    <row r="136" spans="1:6" ht="20.25" customHeight="1" x14ac:dyDescent="0.25">
      <c r="A136" s="4" t="s">
        <v>75</v>
      </c>
      <c r="B136" s="85" t="s">
        <v>28</v>
      </c>
      <c r="C136" s="86"/>
      <c r="D136" s="86"/>
      <c r="E136" s="86"/>
      <c r="F136" s="87"/>
    </row>
    <row r="137" spans="1:6" s="38" customFormat="1" ht="40.5" x14ac:dyDescent="0.25">
      <c r="A137" s="27" t="s">
        <v>212</v>
      </c>
      <c r="B137" s="16" t="s">
        <v>220</v>
      </c>
      <c r="C137" s="25" t="s">
        <v>123</v>
      </c>
      <c r="D137" s="67">
        <v>862886</v>
      </c>
      <c r="E137" s="30"/>
      <c r="F137" s="55">
        <f>E137*D137</f>
        <v>0</v>
      </c>
    </row>
    <row r="138" spans="1:6" ht="40.5" x14ac:dyDescent="0.25">
      <c r="A138" s="28" t="s">
        <v>213</v>
      </c>
      <c r="B138" s="11" t="s">
        <v>221</v>
      </c>
      <c r="C138" s="12" t="s">
        <v>123</v>
      </c>
      <c r="D138" s="67">
        <v>1111724</v>
      </c>
      <c r="E138" s="13"/>
      <c r="F138" s="55">
        <f t="shared" ref="F138:F139" si="15">E138*D138</f>
        <v>0</v>
      </c>
    </row>
    <row r="139" spans="1:6" ht="40.5" x14ac:dyDescent="0.25">
      <c r="A139" s="12" t="s">
        <v>214</v>
      </c>
      <c r="B139" s="11" t="s">
        <v>222</v>
      </c>
      <c r="C139" s="12" t="s">
        <v>123</v>
      </c>
      <c r="D139" s="67">
        <v>584045</v>
      </c>
      <c r="E139" s="13"/>
      <c r="F139" s="55">
        <f t="shared" si="15"/>
        <v>0</v>
      </c>
    </row>
    <row r="140" spans="1:6" x14ac:dyDescent="0.25">
      <c r="A140" s="29"/>
      <c r="B140" s="5"/>
      <c r="C140" s="29"/>
      <c r="D140" s="98" t="s">
        <v>278</v>
      </c>
      <c r="E140" s="99"/>
      <c r="F140" s="61">
        <f>SUM(F132:F135,F137:F139)</f>
        <v>0</v>
      </c>
    </row>
    <row r="141" spans="1:6" x14ac:dyDescent="0.25">
      <c r="A141" s="4" t="s">
        <v>79</v>
      </c>
      <c r="B141" s="85" t="s">
        <v>29</v>
      </c>
      <c r="C141" s="86"/>
      <c r="D141" s="86"/>
      <c r="E141" s="86"/>
      <c r="F141" s="87"/>
    </row>
    <row r="142" spans="1:6" ht="22.5" customHeight="1" x14ac:dyDescent="0.25">
      <c r="A142" s="10" t="s">
        <v>76</v>
      </c>
      <c r="B142" s="11" t="s">
        <v>30</v>
      </c>
      <c r="C142" s="10" t="s">
        <v>124</v>
      </c>
      <c r="D142" s="67">
        <v>49308</v>
      </c>
      <c r="E142" s="13"/>
      <c r="F142" s="55">
        <f>E142*D142</f>
        <v>0</v>
      </c>
    </row>
    <row r="143" spans="1:6" ht="43.5" customHeight="1" x14ac:dyDescent="0.25">
      <c r="A143" s="10" t="s">
        <v>215</v>
      </c>
      <c r="B143" s="11" t="s">
        <v>31</v>
      </c>
      <c r="C143" s="10" t="s">
        <v>234</v>
      </c>
      <c r="D143" s="67">
        <v>26439</v>
      </c>
      <c r="E143" s="13"/>
      <c r="F143" s="55">
        <f>E143*D143</f>
        <v>0</v>
      </c>
    </row>
    <row r="144" spans="1:6" ht="27" customHeight="1" x14ac:dyDescent="0.25">
      <c r="A144" s="29"/>
      <c r="B144" s="5"/>
      <c r="C144" s="29"/>
      <c r="D144" s="98" t="s">
        <v>278</v>
      </c>
      <c r="E144" s="99"/>
      <c r="F144" s="61">
        <f>SUM(F142:F143)</f>
        <v>0</v>
      </c>
    </row>
    <row r="145" spans="1:6" x14ac:dyDescent="0.25">
      <c r="A145" s="4" t="s">
        <v>35</v>
      </c>
      <c r="B145" s="85" t="s">
        <v>32</v>
      </c>
      <c r="C145" s="86"/>
      <c r="D145" s="86"/>
      <c r="E145" s="86"/>
      <c r="F145" s="87"/>
    </row>
    <row r="146" spans="1:6" ht="48.75" customHeight="1" x14ac:dyDescent="0.25">
      <c r="A146" s="10" t="s">
        <v>77</v>
      </c>
      <c r="B146" s="11" t="s">
        <v>33</v>
      </c>
      <c r="C146" s="10" t="s">
        <v>125</v>
      </c>
      <c r="D146" s="95" t="s">
        <v>34</v>
      </c>
      <c r="E146" s="96"/>
      <c r="F146" s="97"/>
    </row>
    <row r="147" spans="1:6" ht="24" customHeight="1" x14ac:dyDescent="0.25">
      <c r="A147" s="10"/>
      <c r="B147" s="11"/>
      <c r="C147" s="10"/>
      <c r="D147" s="113" t="s">
        <v>278</v>
      </c>
      <c r="E147" s="113"/>
      <c r="F147" s="69"/>
    </row>
    <row r="148" spans="1:6" ht="24" customHeight="1" x14ac:dyDescent="0.25">
      <c r="A148" s="7" t="s">
        <v>37</v>
      </c>
      <c r="B148" s="85" t="s">
        <v>36</v>
      </c>
      <c r="C148" s="86"/>
      <c r="D148" s="86"/>
      <c r="E148" s="86"/>
      <c r="F148" s="87"/>
    </row>
    <row r="149" spans="1:6" ht="24" customHeight="1" x14ac:dyDescent="0.3">
      <c r="A149" s="8" t="s">
        <v>78</v>
      </c>
      <c r="B149" s="11" t="s">
        <v>268</v>
      </c>
      <c r="C149" s="10" t="s">
        <v>125</v>
      </c>
      <c r="D149" s="114" t="s">
        <v>172</v>
      </c>
      <c r="E149" s="115"/>
      <c r="F149" s="116"/>
    </row>
    <row r="150" spans="1:6" ht="24" customHeight="1" x14ac:dyDescent="0.25">
      <c r="A150" s="10"/>
      <c r="B150" s="11"/>
      <c r="C150" s="10"/>
      <c r="D150" s="98" t="s">
        <v>278</v>
      </c>
      <c r="E150" s="99"/>
      <c r="F150" s="61">
        <f>F154*0.0214</f>
        <v>0</v>
      </c>
    </row>
    <row r="151" spans="1:6" ht="20.25" customHeight="1" x14ac:dyDescent="0.25">
      <c r="A151" s="7">
        <v>12</v>
      </c>
      <c r="B151" s="85" t="s">
        <v>326</v>
      </c>
      <c r="C151" s="86"/>
      <c r="D151" s="86"/>
      <c r="E151" s="86"/>
      <c r="F151" s="86"/>
    </row>
    <row r="152" spans="1:6" ht="40.5" x14ac:dyDescent="0.25">
      <c r="A152" s="8" t="s">
        <v>325</v>
      </c>
      <c r="B152" s="11" t="s">
        <v>327</v>
      </c>
      <c r="C152" s="10" t="s">
        <v>125</v>
      </c>
      <c r="D152" s="110" t="s">
        <v>328</v>
      </c>
      <c r="E152" s="111"/>
      <c r="F152" s="111"/>
    </row>
    <row r="153" spans="1:6" ht="24" customHeight="1" x14ac:dyDescent="0.25">
      <c r="A153" s="8"/>
      <c r="B153" s="11"/>
      <c r="C153" s="10"/>
      <c r="D153" s="112" t="s">
        <v>329</v>
      </c>
      <c r="E153" s="112"/>
      <c r="F153" s="70">
        <f>F88*0.07</f>
        <v>0</v>
      </c>
    </row>
    <row r="154" spans="1:6" ht="48" customHeight="1" x14ac:dyDescent="0.25">
      <c r="A154" s="29"/>
      <c r="B154" s="5"/>
      <c r="C154" s="29"/>
      <c r="D154" s="74" t="s">
        <v>296</v>
      </c>
      <c r="E154" s="75"/>
      <c r="F154" s="61">
        <f>SUM(F41,F55,F64,F70,F75,F79,F88,F101,F104,F110,F129,F140,F144)</f>
        <v>0</v>
      </c>
    </row>
    <row r="155" spans="1:6" x14ac:dyDescent="0.25">
      <c r="A155" s="29"/>
      <c r="B155" s="5"/>
      <c r="C155" s="29"/>
      <c r="D155" s="74" t="s">
        <v>279</v>
      </c>
      <c r="E155" s="75"/>
      <c r="F155" s="61">
        <f>SUM(F154,F153,F150)</f>
        <v>0</v>
      </c>
    </row>
    <row r="156" spans="1:6" x14ac:dyDescent="0.25">
      <c r="A156" s="121" t="s">
        <v>272</v>
      </c>
      <c r="B156" s="121"/>
      <c r="C156" s="121"/>
      <c r="D156" s="121"/>
      <c r="E156" s="121"/>
      <c r="F156" s="121"/>
    </row>
    <row r="157" spans="1:6" ht="81" customHeight="1" x14ac:dyDescent="0.25">
      <c r="A157" s="101" t="s">
        <v>273</v>
      </c>
      <c r="B157" s="101"/>
      <c r="C157" s="101"/>
      <c r="D157" s="101"/>
      <c r="E157" s="101"/>
      <c r="F157" s="101"/>
    </row>
    <row r="158" spans="1:6" ht="41.25" customHeight="1" x14ac:dyDescent="0.25">
      <c r="A158" s="101" t="s">
        <v>274</v>
      </c>
      <c r="B158" s="101"/>
      <c r="C158" s="101"/>
      <c r="D158" s="101"/>
      <c r="E158" s="101"/>
      <c r="F158" s="101"/>
    </row>
    <row r="159" spans="1:6" s="44" customFormat="1" ht="20.25" customHeight="1" x14ac:dyDescent="0.25">
      <c r="A159" s="101" t="s">
        <v>275</v>
      </c>
      <c r="B159" s="101"/>
      <c r="C159" s="101"/>
      <c r="D159" s="101"/>
      <c r="E159" s="101"/>
      <c r="F159" s="101"/>
    </row>
    <row r="160" spans="1:6" s="44" customFormat="1" ht="38.25" customHeight="1" x14ac:dyDescent="0.25">
      <c r="A160" s="101" t="s">
        <v>276</v>
      </c>
      <c r="B160" s="101"/>
      <c r="C160" s="101"/>
      <c r="D160" s="101"/>
      <c r="E160" s="101"/>
      <c r="F160" s="101"/>
    </row>
    <row r="161" spans="1:6" s="44" customFormat="1" ht="25.5" customHeight="1" x14ac:dyDescent="0.25">
      <c r="A161" s="117" t="s">
        <v>330</v>
      </c>
      <c r="B161" s="117"/>
      <c r="C161" s="117"/>
      <c r="D161" s="117"/>
      <c r="E161" s="117"/>
      <c r="F161" s="117"/>
    </row>
    <row r="162" spans="1:6" ht="105.75" customHeight="1" x14ac:dyDescent="0.25">
      <c r="A162" s="102" t="s">
        <v>323</v>
      </c>
      <c r="B162" s="102"/>
      <c r="C162" s="102"/>
      <c r="D162" s="102"/>
      <c r="E162" s="102"/>
      <c r="F162" s="102"/>
    </row>
    <row r="163" spans="1:6" ht="45" customHeight="1" x14ac:dyDescent="0.25">
      <c r="A163" s="103" t="s">
        <v>277</v>
      </c>
      <c r="B163" s="103"/>
      <c r="C163" s="103"/>
      <c r="D163" s="103"/>
      <c r="E163" s="103"/>
      <c r="F163" s="103"/>
    </row>
    <row r="164" spans="1:6" ht="27" customHeight="1" x14ac:dyDescent="0.25">
      <c r="A164" s="1"/>
      <c r="B164" s="2"/>
      <c r="C164" s="3"/>
      <c r="D164" s="52"/>
    </row>
    <row r="165" spans="1:6" ht="116.25" customHeight="1" x14ac:dyDescent="0.3">
      <c r="A165" s="100"/>
      <c r="B165" s="100"/>
      <c r="C165" s="100"/>
      <c r="D165" s="45"/>
    </row>
    <row r="166" spans="1:6" ht="15" customHeight="1" x14ac:dyDescent="0.25">
      <c r="A166" s="46"/>
      <c r="B166" s="46"/>
      <c r="C166" s="47"/>
      <c r="D166" s="45"/>
    </row>
    <row r="167" spans="1:6" ht="15" customHeight="1" x14ac:dyDescent="0.25">
      <c r="A167" s="46"/>
      <c r="B167" s="46"/>
      <c r="C167" s="47"/>
      <c r="D167" s="45"/>
    </row>
    <row r="168" spans="1:6" ht="15" customHeight="1" x14ac:dyDescent="0.25">
      <c r="A168" s="46"/>
      <c r="B168" s="46"/>
      <c r="C168" s="47"/>
      <c r="D168" s="45"/>
    </row>
    <row r="169" spans="1:6" ht="15" customHeight="1" x14ac:dyDescent="0.25">
      <c r="A169" s="46"/>
      <c r="B169" s="46"/>
      <c r="C169" s="47"/>
      <c r="D169" s="45"/>
    </row>
  </sheetData>
  <sheetProtection password="CC2B" sheet="1" objects="1" scenarios="1" formatCells="0" insertColumns="0" insertRows="0" insertHyperlinks="0" deleteColumns="0" deleteRows="0" sort="0" autoFilter="0" pivotTables="0"/>
  <protectedRanges>
    <protectedRange sqref="F154:F155" name="Диапазон20"/>
    <protectedRange sqref="E137:E139" name="Диапазон18"/>
    <protectedRange sqref="E132:E135" name="Диапазон16"/>
    <protectedRange sqref="E106:E109" name="Диапазон14"/>
    <protectedRange sqref="E90:E100" name="Диапазон12"/>
    <protectedRange sqref="E77:E78" name="Диапазон10"/>
    <protectedRange sqref="E66:E69" name="Диапазон8"/>
    <protectedRange sqref="E52:E54" name="Диапазон6"/>
    <protectedRange sqref="E13:E33" name="Диапазон2"/>
    <protectedRange sqref="E8:E11" name="Диапазон1"/>
    <protectedRange sqref="E35:E40" name="Диапазон3"/>
    <protectedRange sqref="E44:E50" name="Диапазон5"/>
    <protectedRange sqref="E58:E63" name="Диапазон7"/>
    <protectedRange sqref="E72:E74" name="Диапазон9"/>
    <protectedRange sqref="E81:E87" name="Диапазон11"/>
    <protectedRange sqref="E103" name="Диапазон13"/>
    <protectedRange sqref="E112:E127" name="Диапазон15"/>
    <protectedRange sqref="E132:E135" name="Диапазон17"/>
    <protectedRange sqref="E142:E143" name="Диапазон19"/>
    <protectedRange sqref="A1:F2" name="Диапазон21"/>
    <protectedRange sqref="A2:F2" name="Диапазон20_1"/>
  </protectedRanges>
  <mergeCells count="63">
    <mergeCell ref="A161:F161"/>
    <mergeCell ref="D64:E64"/>
    <mergeCell ref="D55:E55"/>
    <mergeCell ref="D128:F128"/>
    <mergeCell ref="D101:E101"/>
    <mergeCell ref="D88:E88"/>
    <mergeCell ref="D79:E79"/>
    <mergeCell ref="D75:E75"/>
    <mergeCell ref="D70:E70"/>
    <mergeCell ref="B102:F102"/>
    <mergeCell ref="B105:F105"/>
    <mergeCell ref="B111:F111"/>
    <mergeCell ref="B56:F56"/>
    <mergeCell ref="B57:F57"/>
    <mergeCell ref="A156:F156"/>
    <mergeCell ref="A157:F157"/>
    <mergeCell ref="D152:F152"/>
    <mergeCell ref="D155:E155"/>
    <mergeCell ref="D153:E153"/>
    <mergeCell ref="D147:E147"/>
    <mergeCell ref="B148:F148"/>
    <mergeCell ref="D149:F149"/>
    <mergeCell ref="D150:E150"/>
    <mergeCell ref="B136:F136"/>
    <mergeCell ref="D110:E110"/>
    <mergeCell ref="B145:F145"/>
    <mergeCell ref="B151:F151"/>
    <mergeCell ref="D144:E144"/>
    <mergeCell ref="D140:E140"/>
    <mergeCell ref="D129:E129"/>
    <mergeCell ref="D146:F146"/>
    <mergeCell ref="D41:E41"/>
    <mergeCell ref="A165:C165"/>
    <mergeCell ref="A158:F158"/>
    <mergeCell ref="A162:F162"/>
    <mergeCell ref="A163:F163"/>
    <mergeCell ref="A160:F160"/>
    <mergeCell ref="A159:F159"/>
    <mergeCell ref="D104:E104"/>
    <mergeCell ref="B65:F65"/>
    <mergeCell ref="B71:F71"/>
    <mergeCell ref="B76:F76"/>
    <mergeCell ref="B80:F80"/>
    <mergeCell ref="B89:F89"/>
    <mergeCell ref="B130:F130"/>
    <mergeCell ref="B131:F131"/>
    <mergeCell ref="B141:F141"/>
    <mergeCell ref="D29:F29"/>
    <mergeCell ref="D154:E154"/>
    <mergeCell ref="A1:F1"/>
    <mergeCell ref="A2:F2"/>
    <mergeCell ref="B43:F43"/>
    <mergeCell ref="B51:F51"/>
    <mergeCell ref="A4:A5"/>
    <mergeCell ref="B6:F6"/>
    <mergeCell ref="A34:F34"/>
    <mergeCell ref="B42:F42"/>
    <mergeCell ref="B4:B5"/>
    <mergeCell ref="C4:C5"/>
    <mergeCell ref="E4:E5"/>
    <mergeCell ref="F4:F5"/>
    <mergeCell ref="D7:F7"/>
    <mergeCell ref="D12:F12"/>
  </mergeCells>
  <printOptions horizontalCentered="1"/>
  <pageMargins left="0.59055118110236227" right="0.59055118110236227" top="0.59055118110236227" bottom="0.39370078740157483" header="0" footer="0"/>
  <pageSetup paperSize="9" scale="44" firstPageNumber="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Юлия Константиновна Бабкина</dc:creator>
  <cp:lastModifiedBy>Надежда В. Агаркова</cp:lastModifiedBy>
  <cp:lastPrinted>2023-10-25T14:14:54Z</cp:lastPrinted>
  <dcterms:created xsi:type="dcterms:W3CDTF">2017-11-14T07:07:57Z</dcterms:created>
  <dcterms:modified xsi:type="dcterms:W3CDTF">2024-06-26T14:00:42Z</dcterms:modified>
</cp:coreProperties>
</file>